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9720" windowHeight="6300" activeTab="0"/>
  </bookViews>
  <sheets>
    <sheet name="Amateur Full Power " sheetId="1" r:id="rId1"/>
    <sheet name="Amateur Bench Only" sheetId="2" r:id="rId2"/>
  </sheets>
  <definedNames/>
  <calcPr fullCalcOnLoad="1"/>
</workbook>
</file>

<file path=xl/sharedStrings.xml><?xml version="1.0" encoding="utf-8"?>
<sst xmlns="http://schemas.openxmlformats.org/spreadsheetml/2006/main" count="182" uniqueCount="117">
  <si>
    <t xml:space="preserve"> </t>
  </si>
  <si>
    <t xml:space="preserve"> </t>
  </si>
  <si>
    <t>LIFTER</t>
  </si>
  <si>
    <t>AGE</t>
  </si>
  <si>
    <t>DIVISION</t>
  </si>
  <si>
    <t>FLIGHT</t>
  </si>
  <si>
    <t>LOT</t>
  </si>
  <si>
    <t>MISS</t>
  </si>
  <si>
    <t>LIFT SCORE</t>
  </si>
  <si>
    <t>BEST SQUAT</t>
  </si>
  <si>
    <t>BEST BENCH</t>
  </si>
  <si>
    <t>SUB-TOTAL</t>
  </si>
  <si>
    <t>BEST DEAD</t>
  </si>
  <si>
    <t>PLACING</t>
  </si>
  <si>
    <t>TOTAL BY Co-EFF</t>
  </si>
  <si>
    <t>NOTES</t>
  </si>
  <si>
    <t>MAM</t>
  </si>
  <si>
    <t>BODY WT. IN KILOS</t>
  </si>
  <si>
    <t>Glossbrenner Co-EFF</t>
  </si>
  <si>
    <t>X</t>
  </si>
  <si>
    <t>WEIGHT CLASS IN KGS</t>
  </si>
  <si>
    <t xml:space="preserve"> </t>
  </si>
  <si>
    <t>TOTAL IN KGS</t>
  </si>
  <si>
    <t>1-M-JR</t>
  </si>
  <si>
    <t>M-JR</t>
  </si>
  <si>
    <t>M-O</t>
  </si>
  <si>
    <t>1-M-SM</t>
  </si>
  <si>
    <t>M-SM</t>
  </si>
  <si>
    <t>Best Lifter Women</t>
  </si>
  <si>
    <t>2-M-JR</t>
  </si>
  <si>
    <t>Best Lifter Men</t>
  </si>
  <si>
    <t>Gwen Sheridan</t>
  </si>
  <si>
    <t>1-F-15</t>
  </si>
  <si>
    <t>Alyssa Smith</t>
  </si>
  <si>
    <t>1-F-19</t>
  </si>
  <si>
    <t>kate King</t>
  </si>
  <si>
    <t>F-JR</t>
  </si>
  <si>
    <t>2-F-JR</t>
  </si>
  <si>
    <t>Kaitlyn Pavlik</t>
  </si>
  <si>
    <t>1-F-JR</t>
  </si>
  <si>
    <t>Julie Ditzend</t>
  </si>
  <si>
    <t>F-SM</t>
  </si>
  <si>
    <t>1-F-SM</t>
  </si>
  <si>
    <t>Hilda Siegel</t>
  </si>
  <si>
    <t>3-F-SM</t>
  </si>
  <si>
    <t>Jennifer Proulx</t>
  </si>
  <si>
    <t>2-F-SM</t>
  </si>
  <si>
    <t>Jakob Stoffelsen</t>
  </si>
  <si>
    <t>M-15</t>
  </si>
  <si>
    <t>140+</t>
  </si>
  <si>
    <t>1-M-15</t>
  </si>
  <si>
    <t>Jeremy Siegel</t>
  </si>
  <si>
    <t>Wei Seah</t>
  </si>
  <si>
    <t>Mark Marotta</t>
  </si>
  <si>
    <t>Liam McBirnie</t>
  </si>
  <si>
    <t>Thomas Stoffelsen</t>
  </si>
  <si>
    <t>Dave Gratton</t>
  </si>
  <si>
    <t>Andrew Burwell</t>
  </si>
  <si>
    <t>Sean Kelly</t>
  </si>
  <si>
    <t>Mike Milton</t>
  </si>
  <si>
    <t>John Bourgoin</t>
  </si>
  <si>
    <t>Michael Labovsky</t>
  </si>
  <si>
    <t>Steve Lee</t>
  </si>
  <si>
    <t>Brad Evans</t>
  </si>
  <si>
    <t>Chris Mach</t>
  </si>
  <si>
    <t>Josh Walters</t>
  </si>
  <si>
    <t>Aaron Wilson</t>
  </si>
  <si>
    <t>Sean Hislop</t>
  </si>
  <si>
    <t>Adam Wathan</t>
  </si>
  <si>
    <t>Alex Hoplyakov</t>
  </si>
  <si>
    <t>Dan Schultz</t>
  </si>
  <si>
    <t>Caleb Cox</t>
  </si>
  <si>
    <t>Michael Sinclair</t>
  </si>
  <si>
    <t>Adam McInroy</t>
  </si>
  <si>
    <t>Malcolm Noland</t>
  </si>
  <si>
    <t>Richard Brown</t>
  </si>
  <si>
    <t>M-17</t>
  </si>
  <si>
    <t>M-19</t>
  </si>
  <si>
    <t>M-M1</t>
  </si>
  <si>
    <t>M-M2</t>
  </si>
  <si>
    <t>M-M5</t>
  </si>
  <si>
    <t>M-M6</t>
  </si>
  <si>
    <t>SHW</t>
  </si>
  <si>
    <t>1-M-17</t>
  </si>
  <si>
    <t>1-M-19</t>
  </si>
  <si>
    <t>2-M-19</t>
  </si>
  <si>
    <t>1-M-M1</t>
  </si>
  <si>
    <t>2-M-M1</t>
  </si>
  <si>
    <t>1-M-M2</t>
  </si>
  <si>
    <t>1-M-M5</t>
  </si>
  <si>
    <t>1-M-M6</t>
  </si>
  <si>
    <t>7-M-O</t>
  </si>
  <si>
    <t>8-MO</t>
  </si>
  <si>
    <t>9-MO</t>
  </si>
  <si>
    <t>10-M-O</t>
  </si>
  <si>
    <t>12-M-O</t>
  </si>
  <si>
    <t>2-M-O</t>
  </si>
  <si>
    <t>1-M-O</t>
  </si>
  <si>
    <t>13-M-O</t>
  </si>
  <si>
    <t>6-M-O</t>
  </si>
  <si>
    <t>11-M-O</t>
  </si>
  <si>
    <t>4-M-O</t>
  </si>
  <si>
    <t>5-M-O</t>
  </si>
  <si>
    <t>3-M-O</t>
  </si>
  <si>
    <t>DNF</t>
  </si>
  <si>
    <t>4th Deadlift 200</t>
  </si>
  <si>
    <t>4th Deadlift 182.5</t>
  </si>
  <si>
    <t>Laurie Yade</t>
  </si>
  <si>
    <t>F-M1</t>
  </si>
  <si>
    <t>90+</t>
  </si>
  <si>
    <t>1-F-M1</t>
  </si>
  <si>
    <t>Dave Robertson</t>
  </si>
  <si>
    <t>Jason Stortini</t>
  </si>
  <si>
    <t>Mike Parsons</t>
  </si>
  <si>
    <t>M-O,M-JR</t>
  </si>
  <si>
    <t>Tom Stoffelsen</t>
  </si>
  <si>
    <t>F-15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</si>
</sst>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0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textRotation="69"/>
      <protection locked="0"/>
    </xf>
    <xf numFmtId="2" fontId="1" fillId="33" borderId="10" xfId="0" applyNumberFormat="1" applyFont="1" applyFill="1" applyBorder="1" applyAlignment="1" applyProtection="1">
      <alignment horizontal="center" vertical="center" textRotation="69" wrapText="1"/>
      <protection locked="0"/>
    </xf>
    <xf numFmtId="0" fontId="1" fillId="33" borderId="11" xfId="0" applyFont="1" applyFill="1" applyBorder="1" applyAlignment="1" applyProtection="1">
      <alignment horizontal="center" vertical="center" textRotation="69" wrapText="1"/>
      <protection locked="0"/>
    </xf>
    <xf numFmtId="0" fontId="1" fillId="33" borderId="10" xfId="0" applyFont="1" applyFill="1" applyBorder="1" applyAlignment="1" applyProtection="1">
      <alignment horizontal="center" vertical="center" textRotation="75"/>
      <protection locked="0"/>
    </xf>
    <xf numFmtId="0" fontId="1" fillId="33" borderId="10" xfId="0" applyFont="1" applyFill="1" applyBorder="1" applyAlignment="1">
      <alignment horizontal="center" vertical="center" textRotation="75"/>
    </xf>
    <xf numFmtId="0" fontId="1" fillId="33" borderId="12" xfId="0" applyFont="1" applyFill="1" applyBorder="1" applyAlignment="1">
      <alignment horizontal="center" vertical="center" textRotation="69" wrapText="1"/>
    </xf>
    <xf numFmtId="2" fontId="1" fillId="33" borderId="13" xfId="0" applyNumberFormat="1" applyFont="1" applyFill="1" applyBorder="1" applyAlignment="1" applyProtection="1">
      <alignment horizontal="center" vertical="center" textRotation="69" wrapText="1"/>
      <protection locked="0"/>
    </xf>
    <xf numFmtId="0" fontId="1" fillId="33" borderId="14" xfId="0" applyFont="1" applyFill="1" applyBorder="1" applyAlignment="1">
      <alignment horizontal="center" vertical="center" textRotation="69"/>
    </xf>
    <xf numFmtId="0" fontId="2" fillId="0" borderId="10" xfId="0" applyFont="1" applyBorder="1" applyAlignment="1" applyProtection="1">
      <alignment/>
      <protection locked="0"/>
    </xf>
    <xf numFmtId="172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2" fontId="2" fillId="0" borderId="13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2" fontId="2" fillId="0" borderId="14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vertical="center" textRotation="69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1" fillId="33" borderId="14" xfId="0" applyFont="1" applyFill="1" applyBorder="1" applyAlignment="1">
      <alignment horizontal="center" vertical="center" textRotation="69" wrapText="1"/>
    </xf>
    <xf numFmtId="172" fontId="2" fillId="0" borderId="14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2" fillId="0" borderId="12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left" shrinkToFit="1"/>
    </xf>
    <xf numFmtId="0" fontId="0" fillId="0" borderId="17" xfId="0" applyFont="1" applyBorder="1" applyAlignment="1">
      <alignment horizontal="left" shrinkToFit="1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18" xfId="0" applyFont="1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PageLayoutView="0" workbookViewId="0" topLeftCell="A1">
      <selection activeCell="V26" sqref="V26"/>
    </sheetView>
  </sheetViews>
  <sheetFormatPr defaultColWidth="11.421875" defaultRowHeight="12.75"/>
  <cols>
    <col min="1" max="1" width="21.00390625" style="0" customWidth="1"/>
    <col min="2" max="2" width="8.7109375" style="0" customWidth="1"/>
    <col min="3" max="3" width="9.140625" style="0" customWidth="1"/>
    <col min="4" max="4" width="9.140625" style="0" hidden="1" customWidth="1"/>
    <col min="5" max="5" width="8.8515625" style="0" customWidth="1"/>
    <col min="6" max="6" width="9.421875" style="0" hidden="1" customWidth="1"/>
    <col min="7" max="7" width="0" style="0" hidden="1" customWidth="1"/>
    <col min="8" max="9" width="8.8515625" style="0" customWidth="1"/>
    <col min="10" max="11" width="0" style="0" hidden="1" customWidth="1"/>
    <col min="12" max="12" width="8.8515625" style="0" customWidth="1"/>
    <col min="13" max="14" width="0" style="0" hidden="1" customWidth="1"/>
    <col min="15" max="16" width="8.8515625" style="0" customWidth="1"/>
    <col min="17" max="18" width="0" style="0" hidden="1" customWidth="1"/>
    <col min="19" max="21" width="8.8515625" style="0" customWidth="1"/>
    <col min="22" max="22" width="10.28125" style="0" customWidth="1"/>
    <col min="23" max="23" width="8.8515625" style="0" customWidth="1"/>
  </cols>
  <sheetData>
    <row r="1" spans="1:23" ht="109.5">
      <c r="A1" s="1" t="s">
        <v>2</v>
      </c>
      <c r="B1" s="1" t="s">
        <v>3</v>
      </c>
      <c r="C1" s="1" t="s">
        <v>18</v>
      </c>
      <c r="D1" s="1" t="s">
        <v>16</v>
      </c>
      <c r="E1" s="1" t="s">
        <v>4</v>
      </c>
      <c r="F1" s="1" t="s">
        <v>5</v>
      </c>
      <c r="G1" s="1" t="s">
        <v>6</v>
      </c>
      <c r="H1" s="2" t="s">
        <v>17</v>
      </c>
      <c r="I1" s="3" t="s">
        <v>20</v>
      </c>
      <c r="J1" s="4" t="s">
        <v>7</v>
      </c>
      <c r="K1" s="5" t="s">
        <v>8</v>
      </c>
      <c r="L1" s="6" t="s">
        <v>9</v>
      </c>
      <c r="M1" s="4" t="s">
        <v>7</v>
      </c>
      <c r="N1" s="5" t="s">
        <v>8</v>
      </c>
      <c r="O1" s="6" t="s">
        <v>10</v>
      </c>
      <c r="P1" s="7" t="s">
        <v>11</v>
      </c>
      <c r="Q1" s="4" t="s">
        <v>7</v>
      </c>
      <c r="R1" s="5" t="s">
        <v>8</v>
      </c>
      <c r="S1" s="6" t="s">
        <v>12</v>
      </c>
      <c r="T1" s="8" t="s">
        <v>22</v>
      </c>
      <c r="U1" s="20" t="s">
        <v>14</v>
      </c>
      <c r="V1" s="16" t="s">
        <v>13</v>
      </c>
      <c r="W1" s="16" t="s">
        <v>15</v>
      </c>
    </row>
    <row r="2" spans="1:23" ht="12.75">
      <c r="A2" s="19" t="s">
        <v>31</v>
      </c>
      <c r="B2" s="19">
        <v>15</v>
      </c>
      <c r="C2" s="22">
        <v>1.0575</v>
      </c>
      <c r="D2" s="18">
        <v>1</v>
      </c>
      <c r="E2" s="11" t="s">
        <v>116</v>
      </c>
      <c r="F2" s="9"/>
      <c r="G2" s="9"/>
      <c r="H2" s="22">
        <v>55.1</v>
      </c>
      <c r="I2" s="19">
        <v>56</v>
      </c>
      <c r="J2" s="11"/>
      <c r="K2" s="13" t="e">
        <f>IF(J2&gt;0,0,#REF!)</f>
        <v>#REF!</v>
      </c>
      <c r="L2" s="14">
        <v>57.5</v>
      </c>
      <c r="M2" s="11"/>
      <c r="N2" s="13" t="e">
        <f>IF(M2&gt;0,0,#REF!)</f>
        <v>#REF!</v>
      </c>
      <c r="O2" s="14">
        <v>50</v>
      </c>
      <c r="P2" s="12">
        <f aca="true" t="shared" si="0" ref="P2:P33">L2+O2</f>
        <v>107.5</v>
      </c>
      <c r="Q2" s="11"/>
      <c r="R2" s="13" t="e">
        <f>IF(Q2&gt;0,0,#REF!)</f>
        <v>#REF!</v>
      </c>
      <c r="S2" s="14">
        <v>100</v>
      </c>
      <c r="T2" s="15">
        <f aca="true" t="shared" si="1" ref="T2:T8">(S2+O2+L2)</f>
        <v>207.5</v>
      </c>
      <c r="U2" s="21">
        <f>T2*C2</f>
        <v>219.43125000000003</v>
      </c>
      <c r="V2" s="17" t="s">
        <v>32</v>
      </c>
      <c r="W2" s="17" t="s">
        <v>21</v>
      </c>
    </row>
    <row r="3" spans="1:23" ht="12.75">
      <c r="A3" s="19" t="s">
        <v>33</v>
      </c>
      <c r="B3" s="19">
        <v>19</v>
      </c>
      <c r="C3" s="22">
        <v>0.8135</v>
      </c>
      <c r="D3" s="10">
        <v>1</v>
      </c>
      <c r="E3" s="11" t="s">
        <v>36</v>
      </c>
      <c r="F3" s="9"/>
      <c r="G3" s="9"/>
      <c r="H3" s="22">
        <v>78.2</v>
      </c>
      <c r="I3" s="19">
        <v>82.5</v>
      </c>
      <c r="J3" s="11"/>
      <c r="K3" s="13" t="e">
        <f>IF(J3&gt;0,0,#REF!)</f>
        <v>#REF!</v>
      </c>
      <c r="L3" s="14">
        <v>155</v>
      </c>
      <c r="M3" s="11"/>
      <c r="N3" s="13" t="e">
        <f>IF(M3&gt;0,0,#REF!)</f>
        <v>#REF!</v>
      </c>
      <c r="O3" s="14">
        <v>72.5</v>
      </c>
      <c r="P3" s="12">
        <f t="shared" si="0"/>
        <v>227.5</v>
      </c>
      <c r="Q3" s="11"/>
      <c r="R3" s="13" t="e">
        <f>IF(Q3&gt;0,0,#REF!)</f>
        <v>#REF!</v>
      </c>
      <c r="S3" s="14">
        <v>180</v>
      </c>
      <c r="T3" s="15">
        <f t="shared" si="1"/>
        <v>407.5</v>
      </c>
      <c r="U3" s="21">
        <f aca="true" t="shared" si="2" ref="U3:U8">(T3*C3*D3)</f>
        <v>331.50125</v>
      </c>
      <c r="V3" s="17" t="s">
        <v>34</v>
      </c>
      <c r="W3" s="17" t="s">
        <v>28</v>
      </c>
    </row>
    <row r="4" spans="1:23" ht="12.75">
      <c r="A4" s="19" t="s">
        <v>35</v>
      </c>
      <c r="B4" s="19">
        <v>21</v>
      </c>
      <c r="C4" s="22">
        <v>1.1549</v>
      </c>
      <c r="D4" s="10">
        <v>1</v>
      </c>
      <c r="E4" s="11" t="s">
        <v>36</v>
      </c>
      <c r="F4" s="9"/>
      <c r="G4" s="9"/>
      <c r="H4" s="22">
        <v>49.3</v>
      </c>
      <c r="I4" s="19">
        <v>52</v>
      </c>
      <c r="J4" s="11"/>
      <c r="K4" s="13" t="e">
        <f>IF(J4&gt;0,0,#REF!)</f>
        <v>#REF!</v>
      </c>
      <c r="L4" s="14">
        <v>75</v>
      </c>
      <c r="M4" s="11"/>
      <c r="N4" s="13" t="e">
        <f>IF(M4&gt;0,0,#REF!)</f>
        <v>#REF!</v>
      </c>
      <c r="O4" s="14">
        <v>52.5</v>
      </c>
      <c r="P4" s="12">
        <f t="shared" si="0"/>
        <v>127.5</v>
      </c>
      <c r="Q4" s="11"/>
      <c r="R4" s="13" t="e">
        <f>IF(Q4&gt;0,0,#REF!)</f>
        <v>#REF!</v>
      </c>
      <c r="S4" s="14">
        <v>112.5</v>
      </c>
      <c r="T4" s="15">
        <f t="shared" si="1"/>
        <v>240</v>
      </c>
      <c r="U4" s="21">
        <f t="shared" si="2"/>
        <v>277.176</v>
      </c>
      <c r="V4" s="17" t="s">
        <v>37</v>
      </c>
      <c r="W4" s="39" t="s">
        <v>21</v>
      </c>
    </row>
    <row r="5" spans="1:23" ht="12.75">
      <c r="A5" s="19" t="s">
        <v>38</v>
      </c>
      <c r="B5" s="19">
        <v>20</v>
      </c>
      <c r="C5" s="22">
        <v>0.9102</v>
      </c>
      <c r="D5" s="10">
        <v>1</v>
      </c>
      <c r="E5" s="11" t="s">
        <v>36</v>
      </c>
      <c r="F5" s="9"/>
      <c r="G5" s="9"/>
      <c r="H5" s="22">
        <v>66.5</v>
      </c>
      <c r="I5" s="19">
        <v>67.5</v>
      </c>
      <c r="J5" s="11"/>
      <c r="K5" s="13" t="e">
        <f>IF(J5&gt;0,0,#REF!)</f>
        <v>#REF!</v>
      </c>
      <c r="L5" s="14">
        <v>117.5</v>
      </c>
      <c r="M5" s="11"/>
      <c r="N5" s="13" t="e">
        <f>IF(M5&gt;0,0,#REF!)</f>
        <v>#REF!</v>
      </c>
      <c r="O5" s="14">
        <v>82.5</v>
      </c>
      <c r="P5" s="12">
        <f t="shared" si="0"/>
        <v>200</v>
      </c>
      <c r="Q5" s="11"/>
      <c r="R5" s="13" t="e">
        <f>IF(Q5&gt;0,0,#REF!)</f>
        <v>#REF!</v>
      </c>
      <c r="S5" s="14">
        <v>157.5</v>
      </c>
      <c r="T5" s="15">
        <f t="shared" si="1"/>
        <v>357.5</v>
      </c>
      <c r="U5" s="21">
        <f t="shared" si="2"/>
        <v>325.3965</v>
      </c>
      <c r="V5" s="17" t="s">
        <v>39</v>
      </c>
      <c r="W5" s="38" t="s">
        <v>21</v>
      </c>
    </row>
    <row r="6" spans="1:23" ht="12.75">
      <c r="A6" s="19" t="s">
        <v>40</v>
      </c>
      <c r="B6" s="19">
        <v>33</v>
      </c>
      <c r="C6" s="22">
        <v>1.0234</v>
      </c>
      <c r="D6" s="18">
        <v>1</v>
      </c>
      <c r="E6" s="11" t="s">
        <v>41</v>
      </c>
      <c r="F6" s="9"/>
      <c r="G6" s="9"/>
      <c r="H6" s="22">
        <v>57.4</v>
      </c>
      <c r="I6" s="27">
        <v>60</v>
      </c>
      <c r="J6" s="11"/>
      <c r="K6" s="13" t="e">
        <f>IF(J6&gt;0,0,#REF!)</f>
        <v>#REF!</v>
      </c>
      <c r="L6" s="14">
        <v>97.5</v>
      </c>
      <c r="M6" s="11"/>
      <c r="N6" s="13" t="e">
        <f>IF(M6&gt;0,0,#REF!)</f>
        <v>#REF!</v>
      </c>
      <c r="O6" s="14">
        <v>60</v>
      </c>
      <c r="P6" s="12">
        <f t="shared" si="0"/>
        <v>157.5</v>
      </c>
      <c r="Q6" s="11"/>
      <c r="R6" s="13" t="e">
        <f>IF(Q6&gt;0,0,#REF!)</f>
        <v>#REF!</v>
      </c>
      <c r="S6" s="14">
        <v>117.5</v>
      </c>
      <c r="T6" s="15">
        <f t="shared" si="1"/>
        <v>275</v>
      </c>
      <c r="U6" s="21">
        <f t="shared" si="2"/>
        <v>281.435</v>
      </c>
      <c r="V6" s="17" t="s">
        <v>42</v>
      </c>
      <c r="W6" s="17" t="s">
        <v>21</v>
      </c>
    </row>
    <row r="7" spans="1:23" ht="12.75">
      <c r="A7" s="19" t="s">
        <v>43</v>
      </c>
      <c r="B7" s="19">
        <v>34</v>
      </c>
      <c r="C7" s="22">
        <v>0.96205</v>
      </c>
      <c r="D7" s="18">
        <v>1</v>
      </c>
      <c r="E7" s="11" t="s">
        <v>41</v>
      </c>
      <c r="F7" s="9"/>
      <c r="G7" s="9"/>
      <c r="H7" s="22">
        <v>62</v>
      </c>
      <c r="I7" s="19">
        <v>67.5</v>
      </c>
      <c r="J7" s="11"/>
      <c r="K7" s="13" t="e">
        <f>IF(J7&gt;0,0,#REF!)</f>
        <v>#REF!</v>
      </c>
      <c r="L7" s="14">
        <v>92.5</v>
      </c>
      <c r="M7" s="11"/>
      <c r="N7" s="13" t="e">
        <f>IF(M7&gt;0,0,#REF!)</f>
        <v>#REF!</v>
      </c>
      <c r="O7" s="14">
        <v>65</v>
      </c>
      <c r="P7" s="12">
        <f t="shared" si="0"/>
        <v>157.5</v>
      </c>
      <c r="Q7" s="11"/>
      <c r="R7" s="13" t="e">
        <f>IF(Q7&gt;0,0,#REF!)</f>
        <v>#REF!</v>
      </c>
      <c r="S7" s="14">
        <v>125</v>
      </c>
      <c r="T7" s="15">
        <f t="shared" si="1"/>
        <v>282.5</v>
      </c>
      <c r="U7" s="21">
        <f t="shared" si="2"/>
        <v>271.77912499999996</v>
      </c>
      <c r="V7" s="17" t="s">
        <v>44</v>
      </c>
      <c r="W7" s="17" t="s">
        <v>21</v>
      </c>
    </row>
    <row r="8" spans="1:23" ht="12.75">
      <c r="A8" s="19" t="s">
        <v>45</v>
      </c>
      <c r="B8" s="19">
        <v>33</v>
      </c>
      <c r="C8" s="22">
        <v>0.8547</v>
      </c>
      <c r="D8" s="18">
        <v>1</v>
      </c>
      <c r="E8" s="11" t="s">
        <v>41</v>
      </c>
      <c r="F8" s="9"/>
      <c r="G8" s="9"/>
      <c r="H8" s="22">
        <v>72.6</v>
      </c>
      <c r="I8" s="19">
        <v>75</v>
      </c>
      <c r="J8" s="11"/>
      <c r="K8" s="13"/>
      <c r="L8" s="14">
        <v>100</v>
      </c>
      <c r="M8" s="11"/>
      <c r="N8" s="13"/>
      <c r="O8" s="14">
        <v>65</v>
      </c>
      <c r="P8" s="12">
        <f t="shared" si="0"/>
        <v>165</v>
      </c>
      <c r="Q8" s="11"/>
      <c r="R8" s="13"/>
      <c r="S8" s="14">
        <v>155</v>
      </c>
      <c r="T8" s="15">
        <f t="shared" si="1"/>
        <v>320</v>
      </c>
      <c r="U8" s="21">
        <f t="shared" si="2"/>
        <v>273.504</v>
      </c>
      <c r="V8" s="17" t="s">
        <v>46</v>
      </c>
      <c r="W8" s="17"/>
    </row>
    <row r="9" spans="1:23" ht="12.75">
      <c r="A9" s="19" t="s">
        <v>47</v>
      </c>
      <c r="B9" s="19">
        <v>15</v>
      </c>
      <c r="C9" s="22">
        <v>0.5305</v>
      </c>
      <c r="D9" s="18">
        <v>1</v>
      </c>
      <c r="E9" s="32" t="s">
        <v>48</v>
      </c>
      <c r="F9" s="9"/>
      <c r="G9" s="9"/>
      <c r="H9" s="22">
        <v>141</v>
      </c>
      <c r="I9" s="27" t="s">
        <v>49</v>
      </c>
      <c r="J9" s="11"/>
      <c r="K9" s="13"/>
      <c r="L9" s="14">
        <v>160</v>
      </c>
      <c r="M9" s="11"/>
      <c r="N9" s="13"/>
      <c r="O9" s="14">
        <v>130</v>
      </c>
      <c r="P9" s="12">
        <f t="shared" si="0"/>
        <v>290</v>
      </c>
      <c r="Q9" s="11"/>
      <c r="R9" s="13"/>
      <c r="S9" s="14">
        <v>160</v>
      </c>
      <c r="T9" s="15">
        <f aca="true" t="shared" si="3" ref="T9:T27">(S9+O9+L9)</f>
        <v>450</v>
      </c>
      <c r="U9" s="21">
        <f aca="true" t="shared" si="4" ref="U9:U27">(T9*C9*D9)</f>
        <v>238.725</v>
      </c>
      <c r="V9" s="17" t="s">
        <v>50</v>
      </c>
      <c r="W9" s="17"/>
    </row>
    <row r="10" spans="1:23" ht="12.75">
      <c r="A10" t="s">
        <v>51</v>
      </c>
      <c r="B10" s="27">
        <v>16</v>
      </c>
      <c r="C10" s="37">
        <v>0.74105</v>
      </c>
      <c r="D10" s="30">
        <v>1</v>
      </c>
      <c r="E10" s="35" t="s">
        <v>76</v>
      </c>
      <c r="F10" s="31"/>
      <c r="G10" s="9"/>
      <c r="H10" s="22">
        <v>68.3</v>
      </c>
      <c r="I10" s="27">
        <v>75</v>
      </c>
      <c r="J10" s="11"/>
      <c r="K10" s="13"/>
      <c r="L10" s="14">
        <v>142.5</v>
      </c>
      <c r="M10" s="11"/>
      <c r="N10" s="13"/>
      <c r="O10" s="14">
        <v>82.5</v>
      </c>
      <c r="P10" s="12">
        <f t="shared" si="0"/>
        <v>225</v>
      </c>
      <c r="Q10" s="11"/>
      <c r="R10" s="13"/>
      <c r="S10" s="14">
        <v>165</v>
      </c>
      <c r="T10" s="15">
        <f t="shared" si="3"/>
        <v>390</v>
      </c>
      <c r="U10" s="21">
        <f t="shared" si="4"/>
        <v>289.0095</v>
      </c>
      <c r="V10" s="33" t="s">
        <v>83</v>
      </c>
      <c r="W10" s="17"/>
    </row>
    <row r="11" spans="1:23" ht="12.75">
      <c r="A11" t="s">
        <v>52</v>
      </c>
      <c r="B11" s="27">
        <v>18</v>
      </c>
      <c r="C11" s="37">
        <v>0.6919500000000001</v>
      </c>
      <c r="D11" s="30">
        <v>1</v>
      </c>
      <c r="E11" s="35" t="s">
        <v>77</v>
      </c>
      <c r="F11" s="31"/>
      <c r="G11" s="9"/>
      <c r="H11" s="22">
        <v>74.5</v>
      </c>
      <c r="I11" s="27">
        <v>75</v>
      </c>
      <c r="J11" s="11"/>
      <c r="K11" s="13"/>
      <c r="L11" s="14">
        <v>165</v>
      </c>
      <c r="M11" s="11"/>
      <c r="N11" s="13"/>
      <c r="O11" s="14">
        <v>95</v>
      </c>
      <c r="P11" s="12">
        <f t="shared" si="0"/>
        <v>260</v>
      </c>
      <c r="Q11" s="11"/>
      <c r="R11" s="13"/>
      <c r="S11" s="14">
        <v>200</v>
      </c>
      <c r="T11" s="15">
        <f t="shared" si="3"/>
        <v>460</v>
      </c>
      <c r="U11" s="21">
        <f t="shared" si="4"/>
        <v>318.297</v>
      </c>
      <c r="V11" s="33" t="s">
        <v>84</v>
      </c>
      <c r="W11" s="17"/>
    </row>
    <row r="12" spans="1:23" ht="12.75">
      <c r="A12" t="s">
        <v>53</v>
      </c>
      <c r="B12" s="27">
        <v>18</v>
      </c>
      <c r="C12" s="37">
        <v>0.6246499999999999</v>
      </c>
      <c r="D12" s="30">
        <v>1</v>
      </c>
      <c r="E12" s="35" t="s">
        <v>77</v>
      </c>
      <c r="F12" s="31"/>
      <c r="G12" s="9"/>
      <c r="H12" s="22">
        <v>86.8</v>
      </c>
      <c r="I12" s="27">
        <v>90</v>
      </c>
      <c r="J12" s="11"/>
      <c r="K12" s="13"/>
      <c r="L12" s="14">
        <v>215</v>
      </c>
      <c r="M12" s="11"/>
      <c r="N12" s="13"/>
      <c r="O12" s="14">
        <v>137.5</v>
      </c>
      <c r="P12" s="12">
        <f t="shared" si="0"/>
        <v>352.5</v>
      </c>
      <c r="Q12" s="11"/>
      <c r="R12" s="13"/>
      <c r="S12" s="14">
        <v>242.5</v>
      </c>
      <c r="T12" s="15">
        <f t="shared" si="3"/>
        <v>595</v>
      </c>
      <c r="U12" s="21">
        <f t="shared" si="4"/>
        <v>371.66675</v>
      </c>
      <c r="V12" s="33" t="s">
        <v>85</v>
      </c>
      <c r="W12" s="17"/>
    </row>
    <row r="13" spans="1:23" ht="12.75">
      <c r="A13" t="s">
        <v>54</v>
      </c>
      <c r="B13" s="27">
        <v>21</v>
      </c>
      <c r="C13" s="37">
        <v>0.5663</v>
      </c>
      <c r="D13" s="30">
        <v>1</v>
      </c>
      <c r="E13" s="36" t="s">
        <v>24</v>
      </c>
      <c r="F13" s="31"/>
      <c r="G13" s="9"/>
      <c r="H13" s="22">
        <v>108</v>
      </c>
      <c r="I13" s="27">
        <v>110</v>
      </c>
      <c r="J13" s="11"/>
      <c r="K13" s="13"/>
      <c r="L13" s="14">
        <v>162.5</v>
      </c>
      <c r="M13" s="11"/>
      <c r="N13" s="13"/>
      <c r="O13" s="14">
        <v>82.5</v>
      </c>
      <c r="P13" s="12">
        <f t="shared" si="0"/>
        <v>245</v>
      </c>
      <c r="Q13" s="11"/>
      <c r="R13" s="13"/>
      <c r="S13" s="14">
        <v>172.5</v>
      </c>
      <c r="T13" s="15">
        <f t="shared" si="3"/>
        <v>417.5</v>
      </c>
      <c r="U13" s="21">
        <f t="shared" si="4"/>
        <v>236.43025</v>
      </c>
      <c r="V13" s="34" t="s">
        <v>29</v>
      </c>
      <c r="W13" s="17"/>
    </row>
    <row r="14" spans="1:23" ht="12.75">
      <c r="A14" t="s">
        <v>55</v>
      </c>
      <c r="B14" s="27">
        <v>23</v>
      </c>
      <c r="C14" s="37">
        <v>0.52035</v>
      </c>
      <c r="D14" s="30">
        <v>1</v>
      </c>
      <c r="E14" s="35" t="s">
        <v>24</v>
      </c>
      <c r="F14" s="31"/>
      <c r="G14" s="9"/>
      <c r="H14" s="22">
        <v>154</v>
      </c>
      <c r="I14" s="27" t="s">
        <v>82</v>
      </c>
      <c r="J14" s="11"/>
      <c r="K14" s="13"/>
      <c r="L14" s="14">
        <v>255</v>
      </c>
      <c r="M14" s="11"/>
      <c r="N14" s="13"/>
      <c r="O14" s="14">
        <v>187.5</v>
      </c>
      <c r="P14" s="12">
        <f t="shared" si="0"/>
        <v>442.5</v>
      </c>
      <c r="Q14" s="11"/>
      <c r="R14" s="13"/>
      <c r="S14" s="14">
        <v>275</v>
      </c>
      <c r="T14" s="15">
        <f t="shared" si="3"/>
        <v>717.5</v>
      </c>
      <c r="U14" s="21">
        <f t="shared" si="4"/>
        <v>373.35112499999997</v>
      </c>
      <c r="V14" s="34" t="s">
        <v>23</v>
      </c>
      <c r="W14" s="17"/>
    </row>
    <row r="15" spans="1:23" ht="12.75">
      <c r="A15" t="s">
        <v>56</v>
      </c>
      <c r="B15" s="27">
        <v>40</v>
      </c>
      <c r="C15" s="37">
        <v>0.53615</v>
      </c>
      <c r="D15" s="30">
        <v>1</v>
      </c>
      <c r="E15" s="36" t="s">
        <v>78</v>
      </c>
      <c r="F15" s="31"/>
      <c r="G15" s="9"/>
      <c r="H15" s="22">
        <v>135</v>
      </c>
      <c r="I15" s="27">
        <v>140</v>
      </c>
      <c r="J15" s="11"/>
      <c r="K15" s="13"/>
      <c r="L15" s="14">
        <v>307.5</v>
      </c>
      <c r="M15" s="11"/>
      <c r="N15" s="13"/>
      <c r="O15" s="14">
        <v>172.5</v>
      </c>
      <c r="P15" s="12">
        <f t="shared" si="0"/>
        <v>480</v>
      </c>
      <c r="Q15" s="11"/>
      <c r="R15" s="13"/>
      <c r="S15" s="14">
        <v>262.5</v>
      </c>
      <c r="T15" s="15">
        <f t="shared" si="3"/>
        <v>742.5</v>
      </c>
      <c r="U15" s="21">
        <f t="shared" si="4"/>
        <v>398.091375</v>
      </c>
      <c r="V15" s="34" t="s">
        <v>86</v>
      </c>
      <c r="W15" s="17"/>
    </row>
    <row r="16" spans="1:23" ht="12.75">
      <c r="A16" t="s">
        <v>57</v>
      </c>
      <c r="B16" s="27">
        <v>40</v>
      </c>
      <c r="C16" s="37">
        <v>0.528</v>
      </c>
      <c r="D16" s="30">
        <v>1</v>
      </c>
      <c r="E16" s="35" t="s">
        <v>78</v>
      </c>
      <c r="F16" s="31"/>
      <c r="G16" s="9"/>
      <c r="H16" s="22">
        <v>144</v>
      </c>
      <c r="I16" s="27" t="s">
        <v>82</v>
      </c>
      <c r="J16" s="11"/>
      <c r="K16" s="13"/>
      <c r="L16" s="14">
        <v>260</v>
      </c>
      <c r="M16" s="11"/>
      <c r="N16" s="13"/>
      <c r="O16" s="14">
        <v>175</v>
      </c>
      <c r="P16" s="12">
        <f t="shared" si="0"/>
        <v>435</v>
      </c>
      <c r="Q16" s="11"/>
      <c r="R16" s="13"/>
      <c r="S16" s="14">
        <v>285</v>
      </c>
      <c r="T16" s="15">
        <f t="shared" si="3"/>
        <v>720</v>
      </c>
      <c r="U16" s="21">
        <f t="shared" si="4"/>
        <v>380.16</v>
      </c>
      <c r="V16" s="34" t="s">
        <v>87</v>
      </c>
      <c r="W16" s="17"/>
    </row>
    <row r="17" spans="1:23" ht="12.75">
      <c r="A17" t="s">
        <v>58</v>
      </c>
      <c r="B17" s="27">
        <v>45</v>
      </c>
      <c r="C17" s="37">
        <v>0.69125</v>
      </c>
      <c r="D17" s="30">
        <v>1</v>
      </c>
      <c r="E17" s="35" t="s">
        <v>79</v>
      </c>
      <c r="F17" s="31"/>
      <c r="G17" s="9"/>
      <c r="H17" s="22">
        <v>74.6</v>
      </c>
      <c r="I17" s="27">
        <v>75</v>
      </c>
      <c r="J17" s="11"/>
      <c r="K17" s="13"/>
      <c r="L17" s="14">
        <v>177.5</v>
      </c>
      <c r="M17" s="11"/>
      <c r="N17" s="13"/>
      <c r="O17" s="14">
        <v>125</v>
      </c>
      <c r="P17" s="12">
        <f t="shared" si="0"/>
        <v>302.5</v>
      </c>
      <c r="Q17" s="11"/>
      <c r="R17" s="13"/>
      <c r="S17" s="14">
        <v>207.5</v>
      </c>
      <c r="T17" s="15">
        <f t="shared" si="3"/>
        <v>510</v>
      </c>
      <c r="U17" s="21">
        <f t="shared" si="4"/>
        <v>352.5375</v>
      </c>
      <c r="V17" s="33" t="s">
        <v>88</v>
      </c>
      <c r="W17" s="17"/>
    </row>
    <row r="18" spans="1:23" ht="12.75">
      <c r="A18" t="s">
        <v>59</v>
      </c>
      <c r="B18" s="27">
        <v>60</v>
      </c>
      <c r="C18" s="37">
        <v>0.61375</v>
      </c>
      <c r="D18" s="30">
        <v>1</v>
      </c>
      <c r="E18" s="35" t="s">
        <v>80</v>
      </c>
      <c r="F18" s="31"/>
      <c r="G18" s="9"/>
      <c r="H18" s="22">
        <v>89.5</v>
      </c>
      <c r="I18" s="27">
        <v>90</v>
      </c>
      <c r="J18" s="11"/>
      <c r="K18" s="13"/>
      <c r="L18" s="14">
        <v>150</v>
      </c>
      <c r="M18" s="11"/>
      <c r="N18" s="13"/>
      <c r="O18" s="14">
        <v>125</v>
      </c>
      <c r="P18" s="12">
        <f t="shared" si="0"/>
        <v>275</v>
      </c>
      <c r="Q18" s="11"/>
      <c r="R18" s="13"/>
      <c r="S18" s="14">
        <v>182.5</v>
      </c>
      <c r="T18" s="15">
        <f t="shared" si="3"/>
        <v>457.5</v>
      </c>
      <c r="U18" s="21">
        <f t="shared" si="4"/>
        <v>280.79062500000003</v>
      </c>
      <c r="V18" s="33" t="s">
        <v>89</v>
      </c>
      <c r="W18" s="17"/>
    </row>
    <row r="19" spans="1:23" ht="12.75">
      <c r="A19" t="s">
        <v>60</v>
      </c>
      <c r="B19" s="27">
        <v>65</v>
      </c>
      <c r="C19" s="37">
        <v>0.70865</v>
      </c>
      <c r="D19" s="30">
        <v>1</v>
      </c>
      <c r="E19" s="35" t="s">
        <v>81</v>
      </c>
      <c r="F19" s="31"/>
      <c r="G19" s="9"/>
      <c r="H19" s="22">
        <v>72.2</v>
      </c>
      <c r="I19" s="27">
        <v>75</v>
      </c>
      <c r="J19" s="11"/>
      <c r="K19" s="13"/>
      <c r="L19" s="14">
        <v>142.5</v>
      </c>
      <c r="M19" s="11"/>
      <c r="N19" s="13"/>
      <c r="O19" s="14">
        <v>95</v>
      </c>
      <c r="P19" s="12">
        <f t="shared" si="0"/>
        <v>237.5</v>
      </c>
      <c r="Q19" s="11"/>
      <c r="R19" s="13"/>
      <c r="S19" s="14">
        <v>172.5</v>
      </c>
      <c r="T19" s="15">
        <f t="shared" si="3"/>
        <v>410</v>
      </c>
      <c r="U19" s="21">
        <f t="shared" si="4"/>
        <v>290.5465</v>
      </c>
      <c r="V19" s="33" t="s">
        <v>90</v>
      </c>
      <c r="W19" s="17" t="s">
        <v>106</v>
      </c>
    </row>
    <row r="20" spans="1:23" ht="12.75">
      <c r="A20" t="s">
        <v>61</v>
      </c>
      <c r="B20" s="27">
        <v>29</v>
      </c>
      <c r="C20" s="37">
        <v>0.7484</v>
      </c>
      <c r="D20" s="30">
        <v>1</v>
      </c>
      <c r="E20" s="35" t="s">
        <v>25</v>
      </c>
      <c r="F20" s="31"/>
      <c r="G20" s="9"/>
      <c r="H20" s="22">
        <v>67.5</v>
      </c>
      <c r="I20" s="27">
        <v>67.5</v>
      </c>
      <c r="J20" s="11"/>
      <c r="K20" s="13"/>
      <c r="L20" s="14">
        <v>157.5</v>
      </c>
      <c r="M20" s="11"/>
      <c r="N20" s="13"/>
      <c r="O20" s="14">
        <v>120</v>
      </c>
      <c r="P20" s="12">
        <f t="shared" si="0"/>
        <v>277.5</v>
      </c>
      <c r="Q20" s="11"/>
      <c r="R20" s="13"/>
      <c r="S20" s="14">
        <v>175</v>
      </c>
      <c r="T20" s="15">
        <f t="shared" si="3"/>
        <v>452.5</v>
      </c>
      <c r="U20" s="21">
        <f t="shared" si="4"/>
        <v>338.65099999999995</v>
      </c>
      <c r="V20" s="34" t="s">
        <v>91</v>
      </c>
      <c r="W20" s="17"/>
    </row>
    <row r="21" spans="1:23" ht="12.75">
      <c r="A21" t="s">
        <v>62</v>
      </c>
      <c r="B21" s="27">
        <v>30</v>
      </c>
      <c r="C21" s="37">
        <v>0.69545</v>
      </c>
      <c r="D21" s="30">
        <v>1</v>
      </c>
      <c r="E21" s="35" t="s">
        <v>25</v>
      </c>
      <c r="F21" s="31"/>
      <c r="G21" s="9"/>
      <c r="H21" s="22">
        <v>74</v>
      </c>
      <c r="I21" s="27">
        <v>75</v>
      </c>
      <c r="J21" s="11"/>
      <c r="K21" s="13"/>
      <c r="L21" s="14">
        <v>162.5</v>
      </c>
      <c r="M21" s="11"/>
      <c r="N21" s="13"/>
      <c r="O21" s="14">
        <v>130</v>
      </c>
      <c r="P21" s="12">
        <f t="shared" si="0"/>
        <v>292.5</v>
      </c>
      <c r="Q21" s="11"/>
      <c r="R21" s="13"/>
      <c r="S21" s="14">
        <v>180</v>
      </c>
      <c r="T21" s="15">
        <f t="shared" si="3"/>
        <v>472.5</v>
      </c>
      <c r="U21" s="21">
        <f t="shared" si="4"/>
        <v>328.600125</v>
      </c>
      <c r="V21" s="34" t="s">
        <v>92</v>
      </c>
      <c r="W21" s="17"/>
    </row>
    <row r="22" spans="1:23" ht="12.75">
      <c r="A22" t="s">
        <v>63</v>
      </c>
      <c r="B22" s="27">
        <v>32</v>
      </c>
      <c r="C22" s="37">
        <v>0.68855</v>
      </c>
      <c r="D22" s="30">
        <v>1</v>
      </c>
      <c r="E22" s="35" t="s">
        <v>25</v>
      </c>
      <c r="F22" s="31"/>
      <c r="G22" s="9"/>
      <c r="H22" s="22">
        <v>75</v>
      </c>
      <c r="I22" s="27">
        <v>75</v>
      </c>
      <c r="J22" s="11"/>
      <c r="K22" s="13"/>
      <c r="L22" s="14">
        <v>152.5</v>
      </c>
      <c r="M22" s="11"/>
      <c r="N22" s="13"/>
      <c r="O22" s="14">
        <v>115</v>
      </c>
      <c r="P22" s="12">
        <f t="shared" si="0"/>
        <v>267.5</v>
      </c>
      <c r="Q22" s="11"/>
      <c r="R22" s="13"/>
      <c r="S22" s="14">
        <v>197.5</v>
      </c>
      <c r="T22" s="15">
        <f t="shared" si="3"/>
        <v>465</v>
      </c>
      <c r="U22" s="21">
        <f t="shared" si="4"/>
        <v>320.17575</v>
      </c>
      <c r="V22" s="34" t="s">
        <v>93</v>
      </c>
      <c r="W22" s="17" t="s">
        <v>105</v>
      </c>
    </row>
    <row r="23" spans="1:23" ht="12.75">
      <c r="A23" t="s">
        <v>64</v>
      </c>
      <c r="B23" s="27">
        <v>26</v>
      </c>
      <c r="C23" s="37">
        <v>0.7063999999999999</v>
      </c>
      <c r="D23" s="30">
        <v>1</v>
      </c>
      <c r="E23" s="35" t="s">
        <v>25</v>
      </c>
      <c r="F23" s="31"/>
      <c r="G23" s="9"/>
      <c r="H23" s="22">
        <v>72.5</v>
      </c>
      <c r="I23" s="27">
        <v>75</v>
      </c>
      <c r="J23" s="11"/>
      <c r="K23" s="13"/>
      <c r="L23" s="14">
        <v>137.5</v>
      </c>
      <c r="M23" s="11"/>
      <c r="N23" s="13"/>
      <c r="O23" s="14">
        <v>125</v>
      </c>
      <c r="P23" s="12">
        <f t="shared" si="0"/>
        <v>262.5</v>
      </c>
      <c r="Q23" s="11"/>
      <c r="R23" s="13"/>
      <c r="S23" s="14">
        <v>182.5</v>
      </c>
      <c r="T23" s="15">
        <f t="shared" si="3"/>
        <v>445</v>
      </c>
      <c r="U23" s="21">
        <f t="shared" si="4"/>
        <v>314.34799999999996</v>
      </c>
      <c r="V23" s="34" t="s">
        <v>94</v>
      </c>
      <c r="W23" s="17"/>
    </row>
    <row r="24" spans="1:23" ht="12.75">
      <c r="A24" t="s">
        <v>66</v>
      </c>
      <c r="B24" s="27">
        <v>28</v>
      </c>
      <c r="C24" s="37">
        <v>0.66005</v>
      </c>
      <c r="D24" s="30">
        <v>1</v>
      </c>
      <c r="E24" s="35" t="s">
        <v>25</v>
      </c>
      <c r="F24" s="31"/>
      <c r="G24" s="9"/>
      <c r="H24" s="22">
        <v>79.6</v>
      </c>
      <c r="I24" s="27">
        <v>82.5</v>
      </c>
      <c r="J24" s="11"/>
      <c r="K24" s="13"/>
      <c r="L24" s="14">
        <v>145</v>
      </c>
      <c r="M24" s="11"/>
      <c r="N24" s="13"/>
      <c r="O24" s="14">
        <v>105</v>
      </c>
      <c r="P24" s="12">
        <f t="shared" si="0"/>
        <v>250</v>
      </c>
      <c r="Q24" s="11"/>
      <c r="R24" s="13"/>
      <c r="S24" s="14">
        <v>200</v>
      </c>
      <c r="T24" s="15">
        <f t="shared" si="3"/>
        <v>450</v>
      </c>
      <c r="U24" s="21">
        <f t="shared" si="4"/>
        <v>297.02250000000004</v>
      </c>
      <c r="V24" s="34" t="s">
        <v>95</v>
      </c>
      <c r="W24" s="17"/>
    </row>
    <row r="25" spans="1:23" ht="12.75">
      <c r="A25" t="s">
        <v>67</v>
      </c>
      <c r="B25" s="27">
        <v>36</v>
      </c>
      <c r="C25" s="37">
        <v>0.61685</v>
      </c>
      <c r="D25" s="30">
        <v>1</v>
      </c>
      <c r="E25" s="35" t="s">
        <v>25</v>
      </c>
      <c r="F25" s="31"/>
      <c r="G25" s="9"/>
      <c r="H25" s="22">
        <v>88.7</v>
      </c>
      <c r="I25" s="27">
        <v>90</v>
      </c>
      <c r="J25" s="11"/>
      <c r="K25" s="13"/>
      <c r="L25" s="14">
        <v>200</v>
      </c>
      <c r="M25" s="11"/>
      <c r="N25" s="13"/>
      <c r="O25" s="14">
        <v>192.5</v>
      </c>
      <c r="P25" s="12">
        <f t="shared" si="0"/>
        <v>392.5</v>
      </c>
      <c r="Q25" s="11"/>
      <c r="R25" s="13"/>
      <c r="S25" s="14">
        <v>247.5</v>
      </c>
      <c r="T25" s="15">
        <f t="shared" si="3"/>
        <v>640</v>
      </c>
      <c r="U25" s="21">
        <f t="shared" si="4"/>
        <v>394.784</v>
      </c>
      <c r="V25" s="34" t="s">
        <v>97</v>
      </c>
      <c r="W25" s="17"/>
    </row>
    <row r="26" spans="1:23" ht="12.75">
      <c r="A26" t="s">
        <v>68</v>
      </c>
      <c r="B26" s="27">
        <v>24</v>
      </c>
      <c r="C26" s="37">
        <v>0.6133500000000001</v>
      </c>
      <c r="D26" s="30">
        <v>1</v>
      </c>
      <c r="E26" s="35" t="s">
        <v>25</v>
      </c>
      <c r="F26" s="31"/>
      <c r="G26" s="9"/>
      <c r="H26" s="22">
        <v>89.6</v>
      </c>
      <c r="I26" s="27">
        <v>90</v>
      </c>
      <c r="J26" s="11"/>
      <c r="K26" s="13"/>
      <c r="L26" s="14">
        <v>175</v>
      </c>
      <c r="M26" s="11"/>
      <c r="N26" s="13"/>
      <c r="O26" s="14">
        <v>137.5</v>
      </c>
      <c r="P26" s="12">
        <f t="shared" si="0"/>
        <v>312.5</v>
      </c>
      <c r="Q26" s="11"/>
      <c r="R26" s="13"/>
      <c r="S26" s="14">
        <v>182.5</v>
      </c>
      <c r="T26" s="15">
        <f t="shared" si="3"/>
        <v>495</v>
      </c>
      <c r="U26" s="21">
        <f t="shared" si="4"/>
        <v>303.60825000000006</v>
      </c>
      <c r="V26" s="33" t="s">
        <v>96</v>
      </c>
      <c r="W26" s="17"/>
    </row>
    <row r="27" spans="1:23" ht="12.75">
      <c r="A27" t="s">
        <v>69</v>
      </c>
      <c r="B27" s="27">
        <v>29</v>
      </c>
      <c r="C27" s="37">
        <v>0.6173</v>
      </c>
      <c r="D27" s="30">
        <v>1</v>
      </c>
      <c r="E27" s="35" t="s">
        <v>25</v>
      </c>
      <c r="F27" s="31"/>
      <c r="G27" s="9"/>
      <c r="H27" s="22">
        <v>88.6</v>
      </c>
      <c r="I27" s="27">
        <v>90</v>
      </c>
      <c r="J27" s="11"/>
      <c r="K27" s="13"/>
      <c r="L27" s="14">
        <v>147.5</v>
      </c>
      <c r="M27" s="11"/>
      <c r="N27" s="13"/>
      <c r="O27" s="14">
        <v>125</v>
      </c>
      <c r="P27" s="12">
        <f t="shared" si="0"/>
        <v>272.5</v>
      </c>
      <c r="Q27" s="11"/>
      <c r="R27" s="13"/>
      <c r="S27" s="14">
        <v>180</v>
      </c>
      <c r="T27" s="15">
        <f t="shared" si="3"/>
        <v>452.5</v>
      </c>
      <c r="U27" s="21">
        <f t="shared" si="4"/>
        <v>279.32824999999997</v>
      </c>
      <c r="V27" s="34" t="s">
        <v>98</v>
      </c>
      <c r="W27" s="17"/>
    </row>
    <row r="28" spans="1:23" ht="12.75">
      <c r="A28" t="s">
        <v>70</v>
      </c>
      <c r="B28" s="27">
        <v>25</v>
      </c>
      <c r="C28" s="37">
        <v>0.58585</v>
      </c>
      <c r="D28" s="30">
        <v>1</v>
      </c>
      <c r="E28" s="35" t="s">
        <v>25</v>
      </c>
      <c r="F28" s="31"/>
      <c r="G28" s="9"/>
      <c r="H28" s="22">
        <v>98.2</v>
      </c>
      <c r="I28" s="27">
        <v>100</v>
      </c>
      <c r="J28" s="11"/>
      <c r="K28" s="13" t="e">
        <f>IF(J28&gt;0,0,#REF!)</f>
        <v>#REF!</v>
      </c>
      <c r="L28" s="14">
        <v>215</v>
      </c>
      <c r="M28" s="11" t="s">
        <v>19</v>
      </c>
      <c r="N28" s="13">
        <f>IF(M28&gt;0,0,#REF!)</f>
        <v>0</v>
      </c>
      <c r="O28" s="14">
        <v>137.5</v>
      </c>
      <c r="P28" s="12">
        <f t="shared" si="0"/>
        <v>352.5</v>
      </c>
      <c r="Q28" s="11"/>
      <c r="R28" s="13" t="e">
        <f>IF(Q28&gt;0,0,#REF!)</f>
        <v>#REF!</v>
      </c>
      <c r="S28" s="14">
        <v>227.5</v>
      </c>
      <c r="T28" s="15">
        <f aca="true" t="shared" si="5" ref="T28:T33">(S28+O28+L28)</f>
        <v>580</v>
      </c>
      <c r="U28" s="21">
        <f aca="true" t="shared" si="6" ref="U28:U33">(T28*C28*D28)</f>
        <v>339.793</v>
      </c>
      <c r="V28" s="34" t="s">
        <v>99</v>
      </c>
      <c r="W28" s="17" t="s">
        <v>0</v>
      </c>
    </row>
    <row r="29" spans="1:23" ht="12.75">
      <c r="A29" t="s">
        <v>71</v>
      </c>
      <c r="B29" s="27">
        <v>26</v>
      </c>
      <c r="C29" s="37">
        <v>0.58805</v>
      </c>
      <c r="D29" s="30">
        <v>1</v>
      </c>
      <c r="E29" s="35" t="s">
        <v>25</v>
      </c>
      <c r="F29" s="31"/>
      <c r="G29" s="9"/>
      <c r="H29" s="22">
        <v>97.9</v>
      </c>
      <c r="I29" s="27">
        <v>100</v>
      </c>
      <c r="J29" s="11"/>
      <c r="K29" s="13"/>
      <c r="L29" s="14">
        <v>165</v>
      </c>
      <c r="M29" s="11"/>
      <c r="N29" s="13"/>
      <c r="O29" s="14">
        <v>122.5</v>
      </c>
      <c r="P29" s="12">
        <f t="shared" si="0"/>
        <v>287.5</v>
      </c>
      <c r="Q29" s="11"/>
      <c r="R29" s="13"/>
      <c r="S29" s="14">
        <v>220</v>
      </c>
      <c r="T29" s="15">
        <f t="shared" si="5"/>
        <v>507.5</v>
      </c>
      <c r="U29" s="21">
        <f t="shared" si="6"/>
        <v>298.43537499999996</v>
      </c>
      <c r="V29" s="34" t="s">
        <v>100</v>
      </c>
      <c r="W29" s="17"/>
    </row>
    <row r="30" spans="1:23" ht="12.75">
      <c r="A30" t="s">
        <v>72</v>
      </c>
      <c r="B30" s="27">
        <v>30</v>
      </c>
      <c r="C30" s="37">
        <v>0.56395</v>
      </c>
      <c r="D30" s="30">
        <v>1</v>
      </c>
      <c r="E30" s="35" t="s">
        <v>25</v>
      </c>
      <c r="F30" s="31"/>
      <c r="G30" s="9"/>
      <c r="H30" s="22">
        <v>109</v>
      </c>
      <c r="I30" s="27">
        <v>110</v>
      </c>
      <c r="J30" s="11"/>
      <c r="K30" s="13"/>
      <c r="L30" s="14">
        <v>277.5</v>
      </c>
      <c r="M30" s="11"/>
      <c r="N30" s="13"/>
      <c r="O30" s="14">
        <v>212.5</v>
      </c>
      <c r="P30" s="12">
        <f t="shared" si="0"/>
        <v>490</v>
      </c>
      <c r="Q30" s="11"/>
      <c r="R30" s="13"/>
      <c r="S30" s="14">
        <v>342.5</v>
      </c>
      <c r="T30" s="15">
        <f t="shared" si="5"/>
        <v>832.5</v>
      </c>
      <c r="U30" s="21">
        <f t="shared" si="6"/>
        <v>469.48837499999996</v>
      </c>
      <c r="V30" s="33" t="s">
        <v>97</v>
      </c>
      <c r="W30" s="17" t="s">
        <v>30</v>
      </c>
    </row>
    <row r="31" spans="1:23" ht="12.75">
      <c r="A31" t="s">
        <v>73</v>
      </c>
      <c r="B31" s="27">
        <v>27</v>
      </c>
      <c r="C31" s="37">
        <v>0.5507500000000001</v>
      </c>
      <c r="D31" s="30">
        <v>1</v>
      </c>
      <c r="E31" s="35" t="s">
        <v>25</v>
      </c>
      <c r="F31" s="31"/>
      <c r="G31" s="9"/>
      <c r="H31" s="22">
        <v>120</v>
      </c>
      <c r="I31" s="27">
        <v>125</v>
      </c>
      <c r="J31" s="11"/>
      <c r="K31" s="13"/>
      <c r="L31" s="14">
        <v>235</v>
      </c>
      <c r="M31" s="11"/>
      <c r="N31" s="13"/>
      <c r="O31" s="14">
        <v>170</v>
      </c>
      <c r="P31" s="12">
        <f t="shared" si="0"/>
        <v>405</v>
      </c>
      <c r="Q31" s="11"/>
      <c r="R31" s="13"/>
      <c r="S31" s="14">
        <v>272.5</v>
      </c>
      <c r="T31" s="15">
        <f t="shared" si="5"/>
        <v>677.5</v>
      </c>
      <c r="U31" s="21">
        <f t="shared" si="6"/>
        <v>373.13312500000006</v>
      </c>
      <c r="V31" s="34" t="s">
        <v>101</v>
      </c>
      <c r="W31" s="17" t="s">
        <v>21</v>
      </c>
    </row>
    <row r="32" spans="1:23" ht="12.75">
      <c r="A32" t="s">
        <v>74</v>
      </c>
      <c r="B32" s="27">
        <v>24</v>
      </c>
      <c r="C32" s="37">
        <v>0.542</v>
      </c>
      <c r="D32" s="30">
        <v>1</v>
      </c>
      <c r="E32" s="35" t="s">
        <v>25</v>
      </c>
      <c r="F32" s="31"/>
      <c r="G32" s="9"/>
      <c r="H32" s="22">
        <v>128</v>
      </c>
      <c r="I32" s="27">
        <v>140</v>
      </c>
      <c r="J32" s="11"/>
      <c r="K32" s="13"/>
      <c r="L32" s="14">
        <v>215</v>
      </c>
      <c r="M32" s="11"/>
      <c r="N32" s="13"/>
      <c r="O32" s="14">
        <v>152.5</v>
      </c>
      <c r="P32" s="12">
        <f t="shared" si="0"/>
        <v>367.5</v>
      </c>
      <c r="Q32" s="11"/>
      <c r="R32" s="13"/>
      <c r="S32" s="14">
        <v>290</v>
      </c>
      <c r="T32" s="15">
        <f t="shared" si="5"/>
        <v>657.5</v>
      </c>
      <c r="U32" s="21">
        <f t="shared" si="6"/>
        <v>356.365</v>
      </c>
      <c r="V32" s="34" t="s">
        <v>102</v>
      </c>
      <c r="W32" s="17"/>
    </row>
    <row r="33" spans="1:23" ht="12.75">
      <c r="A33" t="s">
        <v>55</v>
      </c>
      <c r="B33" s="27">
        <v>23</v>
      </c>
      <c r="C33" s="37">
        <v>0.52035</v>
      </c>
      <c r="D33" s="30">
        <v>1</v>
      </c>
      <c r="E33" s="36" t="s">
        <v>25</v>
      </c>
      <c r="F33" s="31"/>
      <c r="G33" s="9"/>
      <c r="H33" s="22">
        <v>94</v>
      </c>
      <c r="I33" s="27" t="s">
        <v>82</v>
      </c>
      <c r="J33" s="11"/>
      <c r="K33" s="13" t="e">
        <f>IF(J33&gt;0,0,#REF!)</f>
        <v>#REF!</v>
      </c>
      <c r="L33" s="14">
        <v>207.5</v>
      </c>
      <c r="M33" s="11"/>
      <c r="N33" s="13" t="e">
        <f>IF(M33&gt;0,0,#REF!)</f>
        <v>#REF!</v>
      </c>
      <c r="O33" s="14">
        <v>137.5</v>
      </c>
      <c r="P33" s="12">
        <f t="shared" si="0"/>
        <v>345</v>
      </c>
      <c r="Q33" s="11"/>
      <c r="R33" s="13" t="e">
        <f>IF(Q33&gt;0,0,#REF!)</f>
        <v>#REF!</v>
      </c>
      <c r="S33" s="14">
        <v>252.5</v>
      </c>
      <c r="T33" s="15">
        <f t="shared" si="5"/>
        <v>597.5</v>
      </c>
      <c r="U33" s="21">
        <f t="shared" si="6"/>
        <v>310.90912499999996</v>
      </c>
      <c r="V33" s="34" t="s">
        <v>103</v>
      </c>
      <c r="W33" s="17" t="s">
        <v>1</v>
      </c>
    </row>
    <row r="34" spans="1:23" ht="12.75">
      <c r="A34" s="26"/>
      <c r="B34" s="24"/>
      <c r="C34" s="24"/>
      <c r="D34" s="24"/>
      <c r="E34" s="24"/>
      <c r="F34" s="24"/>
      <c r="G34" s="24"/>
      <c r="H34" s="24"/>
      <c r="I34" s="24"/>
      <c r="J34" s="23"/>
      <c r="K34" s="25"/>
      <c r="L34" s="25"/>
      <c r="M34" s="24"/>
      <c r="N34" s="25"/>
      <c r="O34" s="25"/>
      <c r="P34" s="24"/>
      <c r="Q34" s="24"/>
      <c r="R34" s="25"/>
      <c r="S34" s="25"/>
      <c r="T34" s="25"/>
      <c r="U34" s="25"/>
      <c r="V34" s="25"/>
      <c r="W34" s="25"/>
    </row>
    <row r="35" spans="1:23" ht="12.75">
      <c r="A35" s="29" t="s">
        <v>104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3" ht="12.75">
      <c r="A36" s="29" t="s">
        <v>65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1:23" ht="12.75">
      <c r="A37" s="29" t="s">
        <v>75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3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1:23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1:23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1:23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8" t="s">
        <v>21</v>
      </c>
      <c r="T43" s="26"/>
      <c r="U43" s="26"/>
      <c r="V43" s="26"/>
      <c r="W43" s="26"/>
    </row>
    <row r="44" spans="1:23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1:23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2:23" ht="12.7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</sheetData>
  <sheetProtection/>
  <printOptions/>
  <pageMargins left="0.7500000000000001" right="0.7500000000000001" top="1" bottom="1" header="0.5" footer="0.5"/>
  <pageSetup orientation="portrait"/>
  <headerFooter alignWithMargins="0">
    <oddHeader>&amp;COntario Raw Pro Championships 2010
Full Power
Attemtps in Pounds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15.421875" style="0" bestFit="1" customWidth="1"/>
    <col min="2" max="3" width="11.421875" style="0" customWidth="1"/>
    <col min="4" max="4" width="11.421875" style="0" hidden="1" customWidth="1"/>
    <col min="5" max="5" width="11.421875" style="0" customWidth="1"/>
    <col min="6" max="7" width="11.421875" style="0" hidden="1" customWidth="1"/>
    <col min="8" max="9" width="11.421875" style="0" customWidth="1"/>
    <col min="10" max="13" width="11.421875" style="0" hidden="1" customWidth="1"/>
  </cols>
  <sheetData>
    <row r="1" spans="1:17" ht="109.5">
      <c r="A1" s="1" t="s">
        <v>2</v>
      </c>
      <c r="B1" s="1" t="s">
        <v>3</v>
      </c>
      <c r="C1" s="1" t="s">
        <v>18</v>
      </c>
      <c r="D1" s="1" t="s">
        <v>16</v>
      </c>
      <c r="E1" s="1" t="s">
        <v>4</v>
      </c>
      <c r="F1" s="1" t="s">
        <v>5</v>
      </c>
      <c r="G1" s="1" t="s">
        <v>6</v>
      </c>
      <c r="H1" s="2" t="s">
        <v>17</v>
      </c>
      <c r="I1" s="3" t="s">
        <v>20</v>
      </c>
      <c r="J1" s="4" t="s">
        <v>7</v>
      </c>
      <c r="K1" s="5" t="s">
        <v>8</v>
      </c>
      <c r="L1" s="4" t="s">
        <v>7</v>
      </c>
      <c r="M1" s="5" t="s">
        <v>8</v>
      </c>
      <c r="N1" s="6" t="s">
        <v>10</v>
      </c>
      <c r="O1" s="20" t="s">
        <v>14</v>
      </c>
      <c r="P1" s="16" t="s">
        <v>13</v>
      </c>
      <c r="Q1" s="16" t="s">
        <v>15</v>
      </c>
    </row>
    <row r="2" spans="1:17" ht="12.75">
      <c r="A2" s="19" t="s">
        <v>107</v>
      </c>
      <c r="B2" s="19">
        <v>43</v>
      </c>
      <c r="C2" s="22">
        <v>0.7231</v>
      </c>
      <c r="D2" s="10">
        <v>1</v>
      </c>
      <c r="E2" s="11" t="s">
        <v>108</v>
      </c>
      <c r="F2" s="9"/>
      <c r="G2" s="9"/>
      <c r="H2" s="22">
        <v>97.4</v>
      </c>
      <c r="I2" s="27" t="s">
        <v>109</v>
      </c>
      <c r="J2" s="11"/>
      <c r="K2" s="13" t="e">
        <f>IF(J2&gt;0,0,#REF!)</f>
        <v>#REF!</v>
      </c>
      <c r="L2" s="11"/>
      <c r="M2" s="13" t="e">
        <f>IF(L2&gt;0,0,#REF!)</f>
        <v>#REF!</v>
      </c>
      <c r="N2" s="14">
        <v>77.5</v>
      </c>
      <c r="O2" s="21">
        <f aca="true" t="shared" si="0" ref="O2:O8">N2*C2</f>
        <v>56.04025</v>
      </c>
      <c r="P2" s="17" t="s">
        <v>110</v>
      </c>
      <c r="Q2" s="17" t="s">
        <v>28</v>
      </c>
    </row>
    <row r="3" spans="1:17" ht="12.75">
      <c r="A3" s="19" t="s">
        <v>75</v>
      </c>
      <c r="B3" s="19">
        <v>35</v>
      </c>
      <c r="C3" s="22">
        <v>0.5332</v>
      </c>
      <c r="D3" s="10"/>
      <c r="E3" s="11" t="s">
        <v>27</v>
      </c>
      <c r="F3" s="9"/>
      <c r="G3" s="9"/>
      <c r="H3" s="22">
        <v>138</v>
      </c>
      <c r="I3" s="19">
        <v>140</v>
      </c>
      <c r="J3" s="11"/>
      <c r="K3" s="13"/>
      <c r="L3" s="11"/>
      <c r="M3" s="13"/>
      <c r="N3" s="14">
        <v>207.5</v>
      </c>
      <c r="O3" s="21">
        <f t="shared" si="0"/>
        <v>110.639</v>
      </c>
      <c r="P3" s="17" t="s">
        <v>26</v>
      </c>
      <c r="Q3" s="17" t="s">
        <v>30</v>
      </c>
    </row>
    <row r="4" spans="1:17" ht="12.75">
      <c r="A4" s="19" t="s">
        <v>59</v>
      </c>
      <c r="B4" s="19">
        <v>60</v>
      </c>
      <c r="C4" s="22">
        <v>0.6138</v>
      </c>
      <c r="D4" s="10"/>
      <c r="E4" s="11" t="s">
        <v>80</v>
      </c>
      <c r="F4" s="9"/>
      <c r="G4" s="9"/>
      <c r="H4" s="22">
        <v>89.5</v>
      </c>
      <c r="I4" s="19">
        <v>90</v>
      </c>
      <c r="J4" s="11"/>
      <c r="K4" s="13"/>
      <c r="L4" s="11"/>
      <c r="M4" s="13"/>
      <c r="N4" s="14">
        <v>142.5</v>
      </c>
      <c r="O4" s="21">
        <f t="shared" si="0"/>
        <v>87.4665</v>
      </c>
      <c r="P4" s="17" t="s">
        <v>89</v>
      </c>
      <c r="Q4" s="17"/>
    </row>
    <row r="5" spans="1:17" ht="12.75">
      <c r="A5" s="19" t="s">
        <v>111</v>
      </c>
      <c r="B5" s="19">
        <v>68</v>
      </c>
      <c r="C5" s="22">
        <v>0.6134</v>
      </c>
      <c r="D5" s="10"/>
      <c r="E5" s="11" t="s">
        <v>81</v>
      </c>
      <c r="F5" s="9"/>
      <c r="G5" s="9"/>
      <c r="H5" s="22">
        <v>89.6</v>
      </c>
      <c r="I5" s="19">
        <v>90</v>
      </c>
      <c r="J5" s="11"/>
      <c r="K5" s="13"/>
      <c r="L5" s="11"/>
      <c r="M5" s="13"/>
      <c r="N5" s="14">
        <v>117.5</v>
      </c>
      <c r="O5" s="21">
        <f t="shared" si="0"/>
        <v>72.0745</v>
      </c>
      <c r="P5" s="17" t="s">
        <v>90</v>
      </c>
      <c r="Q5" s="17"/>
    </row>
    <row r="6" spans="1:17" ht="12.75">
      <c r="A6" s="19" t="s">
        <v>112</v>
      </c>
      <c r="B6" s="19">
        <v>35</v>
      </c>
      <c r="C6" s="22">
        <v>0.699</v>
      </c>
      <c r="D6" s="10"/>
      <c r="E6" s="11" t="s">
        <v>25</v>
      </c>
      <c r="F6" s="9"/>
      <c r="G6" s="9"/>
      <c r="H6" s="22">
        <v>73.5</v>
      </c>
      <c r="I6" s="19">
        <v>75</v>
      </c>
      <c r="J6" s="11"/>
      <c r="K6" s="13"/>
      <c r="L6" s="11"/>
      <c r="M6" s="13"/>
      <c r="N6" s="14">
        <v>125</v>
      </c>
      <c r="O6" s="21">
        <f t="shared" si="0"/>
        <v>87.375</v>
      </c>
      <c r="P6" s="17" t="s">
        <v>103</v>
      </c>
      <c r="Q6" s="17"/>
    </row>
    <row r="7" spans="1:17" ht="12.75">
      <c r="A7" s="19" t="s">
        <v>113</v>
      </c>
      <c r="B7" s="19">
        <v>23</v>
      </c>
      <c r="C7" s="22">
        <v>0.5326</v>
      </c>
      <c r="D7" s="10"/>
      <c r="E7" s="11" t="s">
        <v>114</v>
      </c>
      <c r="F7" s="9"/>
      <c r="G7" s="9"/>
      <c r="H7" s="22">
        <v>138</v>
      </c>
      <c r="I7" s="19">
        <v>140</v>
      </c>
      <c r="J7" s="11"/>
      <c r="K7" s="13"/>
      <c r="L7" s="11"/>
      <c r="M7" s="13"/>
      <c r="N7" s="14">
        <v>187.5</v>
      </c>
      <c r="O7" s="21">
        <f t="shared" si="0"/>
        <v>99.8625</v>
      </c>
      <c r="P7" s="17" t="s">
        <v>96</v>
      </c>
      <c r="Q7" s="17"/>
    </row>
    <row r="8" spans="1:17" ht="12.75">
      <c r="A8" s="19" t="s">
        <v>115</v>
      </c>
      <c r="B8" s="19">
        <v>23</v>
      </c>
      <c r="C8" s="22">
        <v>0.5204</v>
      </c>
      <c r="D8" s="18">
        <v>1</v>
      </c>
      <c r="E8" s="11" t="s">
        <v>114</v>
      </c>
      <c r="F8" s="9"/>
      <c r="G8" s="9"/>
      <c r="H8" s="22">
        <v>154</v>
      </c>
      <c r="I8" s="27" t="s">
        <v>49</v>
      </c>
      <c r="J8" s="11"/>
      <c r="K8" s="13" t="e">
        <f>IF(J8&gt;0,0,#REF!)</f>
        <v>#REF!</v>
      </c>
      <c r="L8" s="11"/>
      <c r="M8" s="13" t="e">
        <f>IF(L8&gt;0,0,#REF!)</f>
        <v>#REF!</v>
      </c>
      <c r="N8" s="14">
        <v>192.5</v>
      </c>
      <c r="O8" s="21">
        <f t="shared" si="0"/>
        <v>100.17699999999999</v>
      </c>
      <c r="P8" s="17" t="s">
        <v>97</v>
      </c>
      <c r="Q8" s="17"/>
    </row>
  </sheetData>
  <sheetProtection/>
  <printOptions/>
  <pageMargins left="0.75" right="0.75" top="1" bottom="1" header="0.5" footer="0.5"/>
  <pageSetup orientation="portrait"/>
  <headerFooter alignWithMargins="0">
    <oddHeader>&amp;COntario Raw Bench Championshps
2010
All Attempts in Pounds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Bruce</cp:lastModifiedBy>
  <cp:lastPrinted>2003-06-16T14:48:05Z</cp:lastPrinted>
  <dcterms:created xsi:type="dcterms:W3CDTF">2002-11-02T02:56:58Z</dcterms:created>
  <dcterms:modified xsi:type="dcterms:W3CDTF">2011-06-23T20:49:59Z</dcterms:modified>
  <cp:category/>
  <cp:version/>
  <cp:contentType/>
  <cp:contentStatus/>
</cp:coreProperties>
</file>