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4850" windowHeight="6300" activeTab="1"/>
  </bookViews>
  <sheets>
    <sheet name=" Bench Only" sheetId="1" r:id="rId1"/>
    <sheet name="Full Power" sheetId="2" r:id="rId2"/>
    <sheet name="Ironman" sheetId="3" r:id="rId3"/>
  </sheets>
  <definedNames>
    <definedName name="_xlnm.Print_Area" localSheetId="0">' Bench Only'!$A$1:$AS$27</definedName>
    <definedName name="_xlnm.Print_Titles" localSheetId="0">' Bench Only'!$A:$I,' Bench Only'!$1:$1</definedName>
    <definedName name="Z_6FB3CCCC_B7B8_4A43_9951_24B5FAF2CEAA_.wvu.PrintArea" localSheetId="0" hidden="1">' Bench Only'!$A$1:$AS$27</definedName>
    <definedName name="Z_6FB3CCCC_B7B8_4A43_9951_24B5FAF2CEAA_.wvu.PrintTitles" localSheetId="0" hidden="1">' Bench Only'!$A:$I,' Bench Only'!$1:$1</definedName>
  </definedNames>
  <calcPr fullCalcOnLoad="1"/>
</workbook>
</file>

<file path=xl/sharedStrings.xml><?xml version="1.0" encoding="utf-8"?>
<sst xmlns="http://schemas.openxmlformats.org/spreadsheetml/2006/main" count="230" uniqueCount="96">
  <si>
    <t>LIFTER</t>
  </si>
  <si>
    <t>AGE</t>
  </si>
  <si>
    <t>DIVISION</t>
  </si>
  <si>
    <t>FLIGHT</t>
  </si>
  <si>
    <t>LOT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</si>
  <si>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</si>
  <si>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</si>
  <si>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</si>
  <si>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</si>
  <si>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</si>
  <si>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</si>
  <si>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</si>
  <si>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</si>
  <si>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</si>
  <si>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</si>
  <si>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</si>
  <si>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</si>
  <si>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</si>
  <si>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</si>
  <si>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</si>
  <si>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</si>
  <si>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</si>
  <si>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</si>
  <si>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</si>
  <si>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TOTAL IN KILOS</t>
  </si>
  <si>
    <t>TOTAL IN POUNDS</t>
  </si>
  <si>
    <t>BODY WT. IN KILOS</t>
  </si>
  <si>
    <t>Glossbrenner Co-EFF</t>
  </si>
  <si>
    <t>Art Chan</t>
  </si>
  <si>
    <t>JR</t>
  </si>
  <si>
    <t>OP</t>
  </si>
  <si>
    <t>M1</t>
  </si>
  <si>
    <t>X</t>
  </si>
  <si>
    <t>WEIGHT CLASS IN KGS</t>
  </si>
  <si>
    <t xml:space="preserve"> </t>
  </si>
  <si>
    <t>Shany Gilbert</t>
  </si>
  <si>
    <t>Bruce McIntyre</t>
  </si>
  <si>
    <t>Jr</t>
  </si>
  <si>
    <t>SUB</t>
  </si>
  <si>
    <t>Best Lifter Male</t>
  </si>
  <si>
    <t>Best Lifter Female</t>
  </si>
  <si>
    <t xml:space="preserve">Clark Yeo </t>
  </si>
  <si>
    <t xml:space="preserve">Henning Metz </t>
  </si>
  <si>
    <t xml:space="preserve">Denis Pronin </t>
  </si>
  <si>
    <t>Ben Pond 2</t>
  </si>
  <si>
    <t xml:space="preserve">Preston Deriger </t>
  </si>
  <si>
    <t xml:space="preserve">Andrew Lutzuk </t>
  </si>
  <si>
    <t xml:space="preserve">Tom Hayes </t>
  </si>
  <si>
    <t xml:space="preserve">Raphael Deschenes </t>
  </si>
  <si>
    <t xml:space="preserve">Shane Church </t>
  </si>
  <si>
    <t xml:space="preserve">Nathan Robertson </t>
  </si>
  <si>
    <t xml:space="preserve">Mat Bertrand </t>
  </si>
  <si>
    <t xml:space="preserve">Nicholas Morneau </t>
  </si>
  <si>
    <t xml:space="preserve">Mario Piattelli </t>
  </si>
  <si>
    <t xml:space="preserve">David Gratton </t>
  </si>
  <si>
    <t>SUB/OP</t>
  </si>
  <si>
    <t xml:space="preserve">WEIGHT CLASS </t>
  </si>
  <si>
    <t>4th Bench 192.5 kg</t>
  </si>
  <si>
    <t>0.73045</t>
  </si>
  <si>
    <t>0.64665</t>
  </si>
  <si>
    <t>0.6865</t>
  </si>
  <si>
    <t>0.64015</t>
  </si>
  <si>
    <t>0.5813</t>
  </si>
  <si>
    <t>0.5955</t>
  </si>
  <si>
    <t>0.58155</t>
  </si>
  <si>
    <t>0.58015</t>
  </si>
  <si>
    <t>0.56675</t>
  </si>
  <si>
    <t>0.56995</t>
  </si>
  <si>
    <t>0.5701</t>
  </si>
  <si>
    <t>0.5522</t>
  </si>
  <si>
    <t>0.54575</t>
  </si>
  <si>
    <t>0.5455</t>
  </si>
  <si>
    <t>Best Lifter - Male</t>
  </si>
  <si>
    <t>0.8491</t>
  </si>
  <si>
    <t>Blue=Canadian Record</t>
  </si>
  <si>
    <t>Grace Court 1.5</t>
  </si>
  <si>
    <t>Best Lifter Female, 4th Bench - 185 kg</t>
  </si>
  <si>
    <t>0.84065</t>
  </si>
  <si>
    <t>Janet Farone</t>
  </si>
  <si>
    <t>Marcel St-Laurent .5 boxes</t>
  </si>
  <si>
    <t>Mike Krause 1.5</t>
  </si>
  <si>
    <t>Barry Antoniow 1.5</t>
  </si>
  <si>
    <t>Karl Cormier 1.5</t>
  </si>
  <si>
    <t>Richard Singh 2.5</t>
  </si>
  <si>
    <t>Ryan Silverson 2.5</t>
  </si>
  <si>
    <t>Matt Court 1.5</t>
  </si>
  <si>
    <t>0.50237</t>
  </si>
  <si>
    <t>0.498175</t>
  </si>
  <si>
    <t>0.54538</t>
  </si>
  <si>
    <t>0.54282</t>
  </si>
  <si>
    <t>0.54082</t>
  </si>
  <si>
    <t>M6</t>
  </si>
  <si>
    <t>4th Bench - 165 kg</t>
  </si>
  <si>
    <t>Blue - Canadian record</t>
  </si>
  <si>
    <t>0.5663</t>
  </si>
  <si>
    <t>0.70115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</si>
</sst>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Verdana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Verdan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b/>
      <sz val="9"/>
      <color indexed="12"/>
      <name val="Verdana"/>
      <family val="2"/>
    </font>
    <font>
      <b/>
      <sz val="10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69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2" xfId="0" applyFont="1" applyFill="1" applyBorder="1" applyAlignment="1" applyProtection="1">
      <alignment horizontal="center" vertical="center" textRotation="69" wrapText="1"/>
      <protection locked="0"/>
    </xf>
    <xf numFmtId="0" fontId="1" fillId="2" borderId="3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 applyProtection="1">
      <alignment horizontal="center" vertical="center" textRotation="75"/>
      <protection locked="0"/>
    </xf>
    <xf numFmtId="0" fontId="1" fillId="2" borderId="1" xfId="0" applyFont="1" applyFill="1" applyBorder="1" applyAlignment="1">
      <alignment horizontal="center" vertical="center" textRotation="75"/>
    </xf>
    <xf numFmtId="2" fontId="1" fillId="2" borderId="1" xfId="0" applyNumberFormat="1" applyFont="1" applyFill="1" applyBorder="1" applyAlignment="1" applyProtection="1">
      <alignment horizontal="center" vertical="center" textRotation="75"/>
      <protection locked="0"/>
    </xf>
    <xf numFmtId="0" fontId="1" fillId="2" borderId="4" xfId="0" applyFont="1" applyFill="1" applyBorder="1" applyAlignment="1">
      <alignment horizontal="center" vertical="center" textRotation="69" wrapText="1"/>
    </xf>
    <xf numFmtId="0" fontId="1" fillId="2" borderId="3" xfId="0" applyFont="1" applyFill="1" applyBorder="1" applyAlignment="1" applyProtection="1">
      <alignment horizontal="center" vertical="center" textRotation="69"/>
      <protection locked="0"/>
    </xf>
    <xf numFmtId="2" fontId="1" fillId="2" borderId="3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2" borderId="5" xfId="0" applyFont="1" applyFill="1" applyBorder="1" applyAlignment="1">
      <alignment horizontal="center" vertical="center" textRotation="69"/>
    </xf>
    <xf numFmtId="0" fontId="2" fillId="0" borderId="1" xfId="0" applyFont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2" fillId="0" borderId="3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textRotation="69"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 vertical="center" textRotation="69" wrapText="1"/>
    </xf>
    <xf numFmtId="164" fontId="2" fillId="0" borderId="6" xfId="0" applyNumberFormat="1" applyFont="1" applyBorder="1" applyAlignment="1">
      <alignment/>
    </xf>
    <xf numFmtId="0" fontId="1" fillId="2" borderId="5" xfId="0" applyFont="1" applyFill="1" applyBorder="1" applyAlignment="1">
      <alignment horizontal="center" vertical="center" textRotation="69" wrapText="1"/>
    </xf>
    <xf numFmtId="164" fontId="2" fillId="0" borderId="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>
      <alignment horizontal="center"/>
    </xf>
    <xf numFmtId="0" fontId="11" fillId="0" borderId="7" xfId="21" applyFont="1" applyFill="1" applyBorder="1" applyAlignment="1">
      <alignment horizontal="right" wrapText="1"/>
      <protection/>
    </xf>
    <xf numFmtId="0" fontId="13" fillId="0" borderId="7" xfId="21" applyFont="1" applyFill="1" applyBorder="1" applyAlignment="1">
      <alignment horizontal="right" wrapText="1"/>
      <protection/>
    </xf>
    <xf numFmtId="2" fontId="10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2" fontId="2" fillId="0" borderId="9" xfId="0" applyNumberFormat="1" applyFont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0" fontId="13" fillId="0" borderId="1" xfId="21" applyFont="1" applyFill="1" applyBorder="1" applyAlignment="1">
      <alignment horizontal="right" wrapText="1"/>
      <protection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" fillId="2" borderId="10" xfId="0" applyFont="1" applyFill="1" applyBorder="1" applyAlignment="1">
      <alignment horizontal="center" vertical="center" textRotation="69" wrapText="1"/>
    </xf>
    <xf numFmtId="0" fontId="1" fillId="0" borderId="0" xfId="0" applyFont="1" applyBorder="1" applyAlignment="1">
      <alignment/>
    </xf>
    <xf numFmtId="0" fontId="13" fillId="0" borderId="7" xfId="22" applyFont="1" applyFill="1" applyBorder="1" applyAlignment="1">
      <alignment horizontal="right" wrapText="1"/>
      <protection/>
    </xf>
    <xf numFmtId="0" fontId="14" fillId="0" borderId="1" xfId="0" applyFont="1" applyBorder="1" applyAlignment="1">
      <alignment/>
    </xf>
    <xf numFmtId="0" fontId="14" fillId="0" borderId="1" xfId="0" applyFont="1" applyBorder="1" applyAlignment="1" applyProtection="1">
      <alignment horizontal="center"/>
      <protection locked="0"/>
    </xf>
    <xf numFmtId="2" fontId="14" fillId="0" borderId="1" xfId="0" applyNumberFormat="1" applyFont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  <protection locked="0"/>
    </xf>
    <xf numFmtId="2" fontId="14" fillId="0" borderId="1" xfId="0" applyNumberFormat="1" applyFont="1" applyBorder="1" applyAlignment="1">
      <alignment/>
    </xf>
    <xf numFmtId="0" fontId="15" fillId="0" borderId="0" xfId="0" applyFont="1" applyBorder="1" applyAlignment="1">
      <alignment/>
    </xf>
    <xf numFmtId="2" fontId="14" fillId="0" borderId="9" xfId="0" applyNumberFormat="1" applyFont="1" applyBorder="1" applyAlignment="1">
      <alignment/>
    </xf>
    <xf numFmtId="0" fontId="2" fillId="0" borderId="7" xfId="0" applyFont="1" applyBorder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>
      <alignment/>
    </xf>
    <xf numFmtId="0" fontId="11" fillId="0" borderId="0" xfId="21" applyFont="1" applyFill="1" applyBorder="1" applyAlignment="1">
      <alignment horizontal="right" wrapText="1"/>
      <protection/>
    </xf>
    <xf numFmtId="0" fontId="11" fillId="0" borderId="1" xfId="21" applyFont="1" applyFill="1" applyBorder="1" applyAlignment="1">
      <alignment horizontal="right" wrapText="1"/>
      <protection/>
    </xf>
    <xf numFmtId="164" fontId="2" fillId="0" borderId="1" xfId="0" applyNumberFormat="1" applyFont="1" applyBorder="1" applyAlignment="1">
      <alignment/>
    </xf>
    <xf numFmtId="0" fontId="11" fillId="0" borderId="1" xfId="21" applyFont="1" applyFill="1" applyBorder="1" applyAlignment="1">
      <alignment horizontal="righ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lossMen" xfId="21"/>
    <cellStyle name="Normal_GlossWome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36"/>
  <sheetViews>
    <sheetView zoomScale="110" zoomScaleNormal="110" workbookViewId="0" topLeftCell="A1">
      <selection activeCell="B36" sqref="B36"/>
    </sheetView>
  </sheetViews>
  <sheetFormatPr defaultColWidth="9.140625" defaultRowHeight="12.75"/>
  <cols>
    <col min="1" max="1" width="18.7109375" style="24" customWidth="1"/>
    <col min="2" max="2" width="3.28125" style="24" customWidth="1"/>
    <col min="3" max="4" width="6.140625" style="24" hidden="1" customWidth="1"/>
    <col min="5" max="5" width="7.421875" style="24" customWidth="1"/>
    <col min="6" max="7" width="3.57421875" style="24" hidden="1" customWidth="1"/>
    <col min="8" max="8" width="7.28125" style="24" customWidth="1"/>
    <col min="9" max="9" width="7.421875" style="24" customWidth="1"/>
    <col min="10" max="10" width="7.28125" style="24" hidden="1" customWidth="1"/>
    <col min="11" max="11" width="3.57421875" style="26" hidden="1" customWidth="1"/>
    <col min="12" max="12" width="7.28125" style="25" hidden="1" customWidth="1"/>
    <col min="13" max="13" width="7.28125" style="24" hidden="1" customWidth="1"/>
    <col min="14" max="14" width="3.57421875" style="26" hidden="1" customWidth="1"/>
    <col min="15" max="15" width="7.28125" style="25" hidden="1" customWidth="1"/>
    <col min="16" max="16" width="7.28125" style="24" hidden="1" customWidth="1"/>
    <col min="17" max="17" width="3.57421875" style="26" hidden="1" customWidth="1"/>
    <col min="18" max="18" width="7.28125" style="25" hidden="1" customWidth="1"/>
    <col min="19" max="19" width="8.28125" style="25" hidden="1" customWidth="1"/>
    <col min="20" max="20" width="7.7109375" style="24" customWidth="1"/>
    <col min="21" max="21" width="3.57421875" style="24" hidden="1" customWidth="1"/>
    <col min="22" max="22" width="7.28125" style="25" hidden="1" customWidth="1"/>
    <col min="23" max="23" width="9.00390625" style="24" customWidth="1"/>
    <col min="24" max="24" width="3.57421875" style="24" hidden="1" customWidth="1"/>
    <col min="25" max="25" width="8.00390625" style="25" hidden="1" customWidth="1"/>
    <col min="26" max="26" width="8.421875" style="24" customWidth="1"/>
    <col min="27" max="27" width="3.57421875" style="24" hidden="1" customWidth="1"/>
    <col min="28" max="28" width="7.28125" style="25" hidden="1" customWidth="1"/>
    <col min="29" max="29" width="8.421875" style="25" customWidth="1"/>
    <col min="30" max="30" width="8.57421875" style="24" customWidth="1"/>
    <col min="31" max="31" width="7.28125" style="24" hidden="1" customWidth="1"/>
    <col min="32" max="32" width="3.57421875" style="24" hidden="1" customWidth="1"/>
    <col min="33" max="33" width="7.28125" style="25" hidden="1" customWidth="1"/>
    <col min="34" max="34" width="7.28125" style="24" hidden="1" customWidth="1"/>
    <col min="35" max="35" width="3.57421875" style="24" hidden="1" customWidth="1"/>
    <col min="36" max="36" width="7.28125" style="25" hidden="1" customWidth="1"/>
    <col min="37" max="37" width="7.28125" style="24" hidden="1" customWidth="1"/>
    <col min="38" max="38" width="3.57421875" style="24" hidden="1" customWidth="1"/>
    <col min="39" max="39" width="7.28125" style="25" hidden="1" customWidth="1"/>
    <col min="40" max="40" width="8.28125" style="25" hidden="1" customWidth="1"/>
    <col min="41" max="41" width="0" style="25" hidden="1" customWidth="1"/>
    <col min="42" max="43" width="9.8515625" style="25" customWidth="1"/>
    <col min="44" max="44" width="2.00390625" style="25" customWidth="1"/>
    <col min="45" max="45" width="10.8515625" style="25" customWidth="1"/>
    <col min="46" max="16384" width="9.140625" style="20" customWidth="1"/>
  </cols>
  <sheetData>
    <row r="1" spans="1:45" ht="107.25">
      <c r="A1" s="1" t="s">
        <v>0</v>
      </c>
      <c r="B1" s="1" t="s">
        <v>1</v>
      </c>
      <c r="C1" s="1" t="s">
        <v>27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56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29" t="s">
        <v>21</v>
      </c>
      <c r="AQ1" s="27" t="s">
        <v>25</v>
      </c>
      <c r="AR1" s="21" t="s">
        <v>20</v>
      </c>
      <c r="AS1" s="21" t="s">
        <v>22</v>
      </c>
    </row>
    <row r="2" spans="1:46" ht="13.5" customHeight="1">
      <c r="A2" s="25" t="s">
        <v>75</v>
      </c>
      <c r="B2" s="25">
        <v>24</v>
      </c>
      <c r="C2" s="79" t="s">
        <v>77</v>
      </c>
      <c r="D2" s="23">
        <v>1</v>
      </c>
      <c r="E2" s="14" t="s">
        <v>30</v>
      </c>
      <c r="F2" s="12"/>
      <c r="G2" s="12"/>
      <c r="H2" s="25">
        <v>74.4</v>
      </c>
      <c r="I2" s="25">
        <v>75</v>
      </c>
      <c r="J2" s="16"/>
      <c r="K2" s="14"/>
      <c r="L2" s="17">
        <f aca="true" t="shared" si="0" ref="L2:L10">IF(K2&gt;0,0,J2)</f>
        <v>0</v>
      </c>
      <c r="M2" s="15"/>
      <c r="N2" s="14"/>
      <c r="O2" s="17">
        <f aca="true" t="shared" si="1" ref="O2:O10">IF(N2&gt;0,0,M2)</f>
        <v>0</v>
      </c>
      <c r="P2" s="15"/>
      <c r="Q2" s="14"/>
      <c r="R2" s="17">
        <f aca="true" t="shared" si="2" ref="R2:R10">IF(Q2&gt;0,0,P2)</f>
        <v>0</v>
      </c>
      <c r="S2" s="18">
        <f aca="true" t="shared" si="3" ref="S2:S10">IF(COUNT(K2,N2)&gt;2,"out",MAX(L2,O2,R2))</f>
        <v>0</v>
      </c>
      <c r="T2" s="31">
        <v>60</v>
      </c>
      <c r="U2" s="31">
        <v>47.5</v>
      </c>
      <c r="V2" s="31">
        <v>-55</v>
      </c>
      <c r="W2" s="88">
        <v>67.5</v>
      </c>
      <c r="X2" s="81"/>
      <c r="Y2" s="82">
        <f aca="true" t="shared" si="4" ref="Y2:Y10">IF(X2&gt;0,0,W2)</f>
        <v>67.5</v>
      </c>
      <c r="Z2" s="88">
        <v>75</v>
      </c>
      <c r="AA2" s="14"/>
      <c r="AB2" s="17">
        <f aca="true" t="shared" si="5" ref="AB2:AB10">IF(AA2&gt;0,0,Z2)</f>
        <v>75</v>
      </c>
      <c r="AC2" s="18">
        <f aca="true" t="shared" si="6" ref="AC2:AC10">MAX(V2,Y2,AB2)</f>
        <v>75</v>
      </c>
      <c r="AD2" s="16">
        <f aca="true" t="shared" si="7" ref="AD2:AD10">S2+AC2</f>
        <v>75</v>
      </c>
      <c r="AE2" s="15"/>
      <c r="AF2" s="14"/>
      <c r="AG2" s="17">
        <f aca="true" t="shared" si="8" ref="AG2:AG10">IF(AF2&gt;0,0,AE2)</f>
        <v>0</v>
      </c>
      <c r="AH2" s="15"/>
      <c r="AI2" s="14"/>
      <c r="AJ2" s="17">
        <f aca="true" t="shared" si="9" ref="AJ2:AJ10">IF(AI2&gt;0,0,AH2)</f>
        <v>0</v>
      </c>
      <c r="AK2" s="15"/>
      <c r="AL2" s="14"/>
      <c r="AM2" s="17">
        <f aca="true" t="shared" si="10" ref="AM2:AM10">IF(AL2&gt;0,0,AK2)</f>
        <v>0</v>
      </c>
      <c r="AN2" s="18">
        <f aca="true" t="shared" si="11" ref="AN2:AN10">MAX(AG2,AJ2,AM2)</f>
        <v>0</v>
      </c>
      <c r="AO2" s="19">
        <f aca="true" t="shared" si="12" ref="AO2:AO10">(AN2+AC2+S2)</f>
        <v>75</v>
      </c>
      <c r="AP2" s="30">
        <f aca="true" t="shared" si="13" ref="AP2:AP10">(AO2*C2*D2)</f>
        <v>63.04875</v>
      </c>
      <c r="AQ2" s="28">
        <f aca="true" t="shared" si="14" ref="AQ2:AQ10">(AO2*2.2046)</f>
        <v>165.345</v>
      </c>
      <c r="AR2" s="22">
        <v>1</v>
      </c>
      <c r="AS2" s="22"/>
      <c r="AT2" s="59" t="s">
        <v>34</v>
      </c>
    </row>
    <row r="3" spans="1:46" ht="13.5" customHeight="1">
      <c r="A3" s="25" t="s">
        <v>78</v>
      </c>
      <c r="B3" s="25">
        <v>41</v>
      </c>
      <c r="C3" s="31">
        <v>0.63</v>
      </c>
      <c r="D3" s="13">
        <v>1.01</v>
      </c>
      <c r="E3" s="14" t="s">
        <v>38</v>
      </c>
      <c r="F3" s="12"/>
      <c r="G3" s="12"/>
      <c r="H3" s="25">
        <v>58.9</v>
      </c>
      <c r="I3" s="25">
        <v>60</v>
      </c>
      <c r="J3" s="16"/>
      <c r="K3" s="14"/>
      <c r="L3" s="17">
        <f t="shared" si="0"/>
        <v>0</v>
      </c>
      <c r="M3" s="15"/>
      <c r="N3" s="14"/>
      <c r="O3" s="17">
        <f t="shared" si="1"/>
        <v>0</v>
      </c>
      <c r="P3" s="15"/>
      <c r="Q3" s="14"/>
      <c r="R3" s="17">
        <f t="shared" si="2"/>
        <v>0</v>
      </c>
      <c r="S3" s="18">
        <f t="shared" si="3"/>
        <v>0</v>
      </c>
      <c r="T3" s="31">
        <v>152.5</v>
      </c>
      <c r="U3" s="14"/>
      <c r="V3" s="17">
        <f aca="true" t="shared" si="15" ref="V3:V10">IF(U3&gt;0,0,T3)</f>
        <v>152.5</v>
      </c>
      <c r="W3" s="31">
        <v>0</v>
      </c>
      <c r="X3" s="14"/>
      <c r="Y3" s="17">
        <f t="shared" si="4"/>
        <v>0</v>
      </c>
      <c r="Z3" s="31">
        <v>167.5</v>
      </c>
      <c r="AA3" s="14"/>
      <c r="AB3" s="17">
        <f t="shared" si="5"/>
        <v>167.5</v>
      </c>
      <c r="AC3" s="18">
        <f t="shared" si="6"/>
        <v>167.5</v>
      </c>
      <c r="AD3" s="16">
        <f t="shared" si="7"/>
        <v>167.5</v>
      </c>
      <c r="AE3" s="15"/>
      <c r="AF3" s="14"/>
      <c r="AG3" s="17">
        <f t="shared" si="8"/>
        <v>0</v>
      </c>
      <c r="AH3" s="15"/>
      <c r="AI3" s="14"/>
      <c r="AJ3" s="17">
        <f t="shared" si="9"/>
        <v>0</v>
      </c>
      <c r="AK3" s="15"/>
      <c r="AL3" s="14"/>
      <c r="AM3" s="17">
        <f t="shared" si="10"/>
        <v>0</v>
      </c>
      <c r="AN3" s="18">
        <f t="shared" si="11"/>
        <v>0</v>
      </c>
      <c r="AO3" s="19">
        <f t="shared" si="12"/>
        <v>167.5</v>
      </c>
      <c r="AP3" s="30">
        <f t="shared" si="13"/>
        <v>106.58025</v>
      </c>
      <c r="AQ3" s="28">
        <f t="shared" si="14"/>
        <v>369.2705</v>
      </c>
      <c r="AR3" s="22">
        <v>1</v>
      </c>
      <c r="AS3" s="22"/>
      <c r="AT3" s="59" t="s">
        <v>76</v>
      </c>
    </row>
    <row r="4" spans="1:46" ht="13.5" customHeight="1">
      <c r="A4" s="25" t="s">
        <v>79</v>
      </c>
      <c r="B4" s="25">
        <v>66</v>
      </c>
      <c r="C4" s="41">
        <v>0.7271</v>
      </c>
      <c r="D4" s="25">
        <v>1.511</v>
      </c>
      <c r="E4" s="14" t="s">
        <v>91</v>
      </c>
      <c r="F4" s="12"/>
      <c r="G4" s="12"/>
      <c r="H4" s="25">
        <v>69.9</v>
      </c>
      <c r="I4" s="25">
        <v>75</v>
      </c>
      <c r="J4" s="16"/>
      <c r="K4" s="14"/>
      <c r="L4" s="17">
        <f t="shared" si="0"/>
        <v>0</v>
      </c>
      <c r="M4" s="15"/>
      <c r="N4" s="14"/>
      <c r="O4" s="17">
        <f t="shared" si="1"/>
        <v>0</v>
      </c>
      <c r="P4" s="15"/>
      <c r="Q4" s="14"/>
      <c r="R4" s="17">
        <f t="shared" si="2"/>
        <v>0</v>
      </c>
      <c r="S4" s="18">
        <f t="shared" si="3"/>
        <v>0</v>
      </c>
      <c r="T4" s="66">
        <v>0</v>
      </c>
      <c r="U4" s="14"/>
      <c r="V4" s="17">
        <f t="shared" si="15"/>
        <v>0</v>
      </c>
      <c r="W4" s="88">
        <v>155</v>
      </c>
      <c r="X4" s="81"/>
      <c r="Y4" s="82">
        <f t="shared" si="4"/>
        <v>155</v>
      </c>
      <c r="Z4" s="88">
        <v>160</v>
      </c>
      <c r="AA4" s="14"/>
      <c r="AB4" s="17">
        <f t="shared" si="5"/>
        <v>160</v>
      </c>
      <c r="AC4" s="18">
        <f t="shared" si="6"/>
        <v>160</v>
      </c>
      <c r="AD4" s="16">
        <f t="shared" si="7"/>
        <v>160</v>
      </c>
      <c r="AE4" s="15"/>
      <c r="AF4" s="14"/>
      <c r="AG4" s="17">
        <f t="shared" si="8"/>
        <v>0</v>
      </c>
      <c r="AH4" s="15"/>
      <c r="AI4" s="14"/>
      <c r="AJ4" s="17">
        <f t="shared" si="9"/>
        <v>0</v>
      </c>
      <c r="AK4" s="15"/>
      <c r="AL4" s="14"/>
      <c r="AM4" s="17">
        <f t="shared" si="10"/>
        <v>0</v>
      </c>
      <c r="AN4" s="18">
        <f t="shared" si="11"/>
        <v>0</v>
      </c>
      <c r="AO4" s="19">
        <f t="shared" si="12"/>
        <v>160</v>
      </c>
      <c r="AP4" s="30">
        <f t="shared" si="13"/>
        <v>175.783696</v>
      </c>
      <c r="AQ4" s="28">
        <f t="shared" si="14"/>
        <v>352.736</v>
      </c>
      <c r="AR4" s="22">
        <v>1</v>
      </c>
      <c r="AS4" s="22"/>
      <c r="AT4" s="90" t="s">
        <v>92</v>
      </c>
    </row>
    <row r="5" spans="1:45" ht="13.5" customHeight="1">
      <c r="A5" s="25" t="s">
        <v>80</v>
      </c>
      <c r="B5" s="25">
        <v>40</v>
      </c>
      <c r="C5" s="65" t="s">
        <v>86</v>
      </c>
      <c r="D5" s="25">
        <v>1</v>
      </c>
      <c r="E5" s="14" t="s">
        <v>31</v>
      </c>
      <c r="F5" s="12"/>
      <c r="G5" s="12"/>
      <c r="H5" s="25">
        <v>79.9</v>
      </c>
      <c r="I5" s="25">
        <v>82.5</v>
      </c>
      <c r="J5" s="16"/>
      <c r="K5" s="14"/>
      <c r="L5" s="17">
        <f t="shared" si="0"/>
        <v>0</v>
      </c>
      <c r="M5" s="15"/>
      <c r="N5" s="14"/>
      <c r="O5" s="17">
        <f t="shared" si="1"/>
        <v>0</v>
      </c>
      <c r="P5" s="15"/>
      <c r="Q5" s="14"/>
      <c r="R5" s="17">
        <f t="shared" si="2"/>
        <v>0</v>
      </c>
      <c r="S5" s="18">
        <f t="shared" si="3"/>
        <v>0</v>
      </c>
      <c r="T5" s="31">
        <v>155</v>
      </c>
      <c r="U5" s="14"/>
      <c r="V5" s="17">
        <f t="shared" si="15"/>
        <v>155</v>
      </c>
      <c r="W5" s="66">
        <v>0</v>
      </c>
      <c r="X5" s="14"/>
      <c r="Y5" s="17">
        <f t="shared" si="4"/>
        <v>0</v>
      </c>
      <c r="Z5" s="88">
        <v>167.5</v>
      </c>
      <c r="AA5" s="14"/>
      <c r="AB5" s="17">
        <f t="shared" si="5"/>
        <v>167.5</v>
      </c>
      <c r="AC5" s="18">
        <f t="shared" si="6"/>
        <v>167.5</v>
      </c>
      <c r="AD5" s="16">
        <f t="shared" si="7"/>
        <v>167.5</v>
      </c>
      <c r="AE5" s="15"/>
      <c r="AF5" s="14"/>
      <c r="AG5" s="17">
        <f t="shared" si="8"/>
        <v>0</v>
      </c>
      <c r="AH5" s="15"/>
      <c r="AI5" s="14"/>
      <c r="AJ5" s="17">
        <f t="shared" si="9"/>
        <v>0</v>
      </c>
      <c r="AK5" s="15"/>
      <c r="AL5" s="14"/>
      <c r="AM5" s="17">
        <f t="shared" si="10"/>
        <v>0</v>
      </c>
      <c r="AN5" s="18">
        <f t="shared" si="11"/>
        <v>0</v>
      </c>
      <c r="AO5" s="19">
        <f t="shared" si="12"/>
        <v>167.5</v>
      </c>
      <c r="AP5" s="30">
        <f t="shared" si="13"/>
        <v>84.146975</v>
      </c>
      <c r="AQ5" s="28">
        <f t="shared" si="14"/>
        <v>369.2705</v>
      </c>
      <c r="AR5" s="22">
        <v>1</v>
      </c>
      <c r="AS5" s="22"/>
    </row>
    <row r="6" spans="1:45" ht="13.5" customHeight="1">
      <c r="A6" s="25" t="s">
        <v>81</v>
      </c>
      <c r="B6" s="25">
        <v>36</v>
      </c>
      <c r="C6" s="65" t="s">
        <v>87</v>
      </c>
      <c r="D6" s="25">
        <v>1</v>
      </c>
      <c r="E6" s="14" t="s">
        <v>38</v>
      </c>
      <c r="F6" s="12"/>
      <c r="G6" s="12"/>
      <c r="H6" s="25">
        <v>86.1</v>
      </c>
      <c r="I6" s="25">
        <v>90</v>
      </c>
      <c r="J6" s="15"/>
      <c r="K6" s="14"/>
      <c r="L6" s="17">
        <f t="shared" si="0"/>
        <v>0</v>
      </c>
      <c r="M6" s="15"/>
      <c r="N6" s="14"/>
      <c r="O6" s="17">
        <f t="shared" si="1"/>
        <v>0</v>
      </c>
      <c r="P6" s="15"/>
      <c r="Q6" s="14"/>
      <c r="R6" s="17">
        <f t="shared" si="2"/>
        <v>0</v>
      </c>
      <c r="S6" s="18">
        <f t="shared" si="3"/>
        <v>0</v>
      </c>
      <c r="T6" s="66">
        <v>0</v>
      </c>
      <c r="U6" s="14"/>
      <c r="V6" s="17">
        <f t="shared" si="15"/>
        <v>0</v>
      </c>
      <c r="W6" s="31">
        <v>232.5</v>
      </c>
      <c r="X6" s="14"/>
      <c r="Y6" s="17">
        <f t="shared" si="4"/>
        <v>232.5</v>
      </c>
      <c r="Z6" s="66">
        <v>0</v>
      </c>
      <c r="AA6" s="14"/>
      <c r="AB6" s="17">
        <f t="shared" si="5"/>
        <v>0</v>
      </c>
      <c r="AC6" s="18">
        <f t="shared" si="6"/>
        <v>232.5</v>
      </c>
      <c r="AD6" s="16">
        <f t="shared" si="7"/>
        <v>232.5</v>
      </c>
      <c r="AE6" s="15"/>
      <c r="AF6" s="14"/>
      <c r="AG6" s="17">
        <f t="shared" si="8"/>
        <v>0</v>
      </c>
      <c r="AH6" s="15"/>
      <c r="AI6" s="14"/>
      <c r="AJ6" s="17">
        <f t="shared" si="9"/>
        <v>0</v>
      </c>
      <c r="AK6" s="15"/>
      <c r="AL6" s="14"/>
      <c r="AM6" s="17">
        <f t="shared" si="10"/>
        <v>0</v>
      </c>
      <c r="AN6" s="18">
        <f t="shared" si="11"/>
        <v>0</v>
      </c>
      <c r="AO6" s="19">
        <f t="shared" si="12"/>
        <v>232.5</v>
      </c>
      <c r="AP6" s="30">
        <f t="shared" si="13"/>
        <v>115.8256875</v>
      </c>
      <c r="AQ6" s="28">
        <f t="shared" si="14"/>
        <v>512.5695000000001</v>
      </c>
      <c r="AR6" s="22">
        <v>1</v>
      </c>
      <c r="AS6" s="22"/>
    </row>
    <row r="7" spans="1:45" ht="13.5" customHeight="1">
      <c r="A7" s="25" t="s">
        <v>82</v>
      </c>
      <c r="B7" s="25">
        <v>34</v>
      </c>
      <c r="C7" s="65" t="s">
        <v>88</v>
      </c>
      <c r="D7" s="25">
        <v>1</v>
      </c>
      <c r="E7" s="14" t="s">
        <v>38</v>
      </c>
      <c r="F7" s="12"/>
      <c r="G7" s="12"/>
      <c r="H7" s="25">
        <v>115.2</v>
      </c>
      <c r="I7" s="25">
        <v>125</v>
      </c>
      <c r="J7" s="16"/>
      <c r="K7" s="14"/>
      <c r="L7" s="17">
        <f t="shared" si="0"/>
        <v>0</v>
      </c>
      <c r="M7" s="15"/>
      <c r="N7" s="14"/>
      <c r="O7" s="17">
        <f t="shared" si="1"/>
        <v>0</v>
      </c>
      <c r="P7" s="15"/>
      <c r="Q7" s="14"/>
      <c r="R7" s="17">
        <f t="shared" si="2"/>
        <v>0</v>
      </c>
      <c r="S7" s="18">
        <f t="shared" si="3"/>
        <v>0</v>
      </c>
      <c r="T7" s="88">
        <v>182.5</v>
      </c>
      <c r="U7" s="14"/>
      <c r="V7" s="17">
        <f t="shared" si="15"/>
        <v>182.5</v>
      </c>
      <c r="W7" s="66">
        <v>0</v>
      </c>
      <c r="X7" s="14"/>
      <c r="Y7" s="17">
        <f t="shared" si="4"/>
        <v>0</v>
      </c>
      <c r="Z7" s="66">
        <v>0</v>
      </c>
      <c r="AA7" s="14"/>
      <c r="AB7" s="17">
        <f t="shared" si="5"/>
        <v>0</v>
      </c>
      <c r="AC7" s="18">
        <f t="shared" si="6"/>
        <v>182.5</v>
      </c>
      <c r="AD7" s="16">
        <f t="shared" si="7"/>
        <v>182.5</v>
      </c>
      <c r="AE7" s="15"/>
      <c r="AF7" s="14"/>
      <c r="AG7" s="17">
        <f t="shared" si="8"/>
        <v>0</v>
      </c>
      <c r="AH7" s="15"/>
      <c r="AI7" s="14"/>
      <c r="AJ7" s="17">
        <f t="shared" si="9"/>
        <v>0</v>
      </c>
      <c r="AK7" s="15"/>
      <c r="AL7" s="14"/>
      <c r="AM7" s="17">
        <f t="shared" si="10"/>
        <v>0</v>
      </c>
      <c r="AN7" s="18">
        <f t="shared" si="11"/>
        <v>0</v>
      </c>
      <c r="AO7" s="19">
        <f t="shared" si="12"/>
        <v>182.5</v>
      </c>
      <c r="AP7" s="30">
        <f t="shared" si="13"/>
        <v>99.53184999999999</v>
      </c>
      <c r="AQ7" s="28">
        <f t="shared" si="14"/>
        <v>402.33950000000004</v>
      </c>
      <c r="AR7" s="22">
        <v>1</v>
      </c>
      <c r="AS7" s="22"/>
    </row>
    <row r="8" spans="1:45" ht="13.5" customHeight="1">
      <c r="A8" s="25" t="s">
        <v>83</v>
      </c>
      <c r="B8" s="25">
        <v>20</v>
      </c>
      <c r="C8" s="65" t="s">
        <v>89</v>
      </c>
      <c r="D8" s="25">
        <v>1</v>
      </c>
      <c r="E8" s="14" t="s">
        <v>37</v>
      </c>
      <c r="F8" s="12"/>
      <c r="G8" s="12"/>
      <c r="H8" s="25">
        <v>127.5</v>
      </c>
      <c r="I8" s="25">
        <v>140</v>
      </c>
      <c r="J8" s="16"/>
      <c r="K8" s="14"/>
      <c r="L8" s="17">
        <f t="shared" si="0"/>
        <v>0</v>
      </c>
      <c r="M8" s="15"/>
      <c r="N8" s="14"/>
      <c r="O8" s="17">
        <f t="shared" si="1"/>
        <v>0</v>
      </c>
      <c r="P8" s="15"/>
      <c r="Q8" s="14"/>
      <c r="R8" s="17">
        <f t="shared" si="2"/>
        <v>0</v>
      </c>
      <c r="S8" s="18">
        <f t="shared" si="3"/>
        <v>0</v>
      </c>
      <c r="T8" s="31">
        <v>245</v>
      </c>
      <c r="U8" s="14"/>
      <c r="V8" s="17">
        <f t="shared" si="15"/>
        <v>245</v>
      </c>
      <c r="W8" s="66">
        <v>0</v>
      </c>
      <c r="X8" s="14">
        <v>0</v>
      </c>
      <c r="Y8" s="17">
        <f t="shared" si="4"/>
        <v>0</v>
      </c>
      <c r="Z8" s="66">
        <v>0</v>
      </c>
      <c r="AA8" s="14" t="s">
        <v>34</v>
      </c>
      <c r="AB8" s="17">
        <f t="shared" si="5"/>
        <v>0</v>
      </c>
      <c r="AC8" s="18">
        <f t="shared" si="6"/>
        <v>245</v>
      </c>
      <c r="AD8" s="16">
        <f t="shared" si="7"/>
        <v>245</v>
      </c>
      <c r="AE8" s="15"/>
      <c r="AF8" s="14"/>
      <c r="AG8" s="17">
        <f t="shared" si="8"/>
        <v>0</v>
      </c>
      <c r="AH8" s="15"/>
      <c r="AI8" s="14"/>
      <c r="AJ8" s="17">
        <f t="shared" si="9"/>
        <v>0</v>
      </c>
      <c r="AK8" s="15"/>
      <c r="AL8" s="14"/>
      <c r="AM8" s="17">
        <f t="shared" si="10"/>
        <v>0</v>
      </c>
      <c r="AN8" s="18">
        <f t="shared" si="11"/>
        <v>0</v>
      </c>
      <c r="AO8" s="19">
        <f t="shared" si="12"/>
        <v>245</v>
      </c>
      <c r="AP8" s="30">
        <f t="shared" si="13"/>
        <v>132.99089999999998</v>
      </c>
      <c r="AQ8" s="28">
        <f t="shared" si="14"/>
        <v>540.1270000000001</v>
      </c>
      <c r="AR8" s="22">
        <v>1</v>
      </c>
      <c r="AS8" s="22"/>
    </row>
    <row r="9" spans="1:45" ht="13.5" customHeight="1">
      <c r="A9" s="25" t="s">
        <v>84</v>
      </c>
      <c r="B9" s="25">
        <v>34</v>
      </c>
      <c r="C9" s="65" t="s">
        <v>90</v>
      </c>
      <c r="D9" s="25">
        <v>1</v>
      </c>
      <c r="E9" s="14" t="s">
        <v>38</v>
      </c>
      <c r="F9" s="12"/>
      <c r="G9" s="12"/>
      <c r="H9" s="25">
        <v>129.5</v>
      </c>
      <c r="I9" s="25">
        <v>140</v>
      </c>
      <c r="J9" s="16"/>
      <c r="K9" s="14"/>
      <c r="L9" s="17">
        <f t="shared" si="0"/>
        <v>0</v>
      </c>
      <c r="M9" s="15"/>
      <c r="N9" s="14"/>
      <c r="O9" s="17">
        <f t="shared" si="1"/>
        <v>0</v>
      </c>
      <c r="P9" s="15"/>
      <c r="Q9" s="14"/>
      <c r="R9" s="17">
        <f t="shared" si="2"/>
        <v>0</v>
      </c>
      <c r="S9" s="18">
        <f t="shared" si="3"/>
        <v>0</v>
      </c>
      <c r="T9" s="88">
        <v>237.5</v>
      </c>
      <c r="U9" s="81"/>
      <c r="V9" s="82">
        <f t="shared" si="15"/>
        <v>237.5</v>
      </c>
      <c r="W9" s="88">
        <v>242.5</v>
      </c>
      <c r="X9" s="14"/>
      <c r="Y9" s="17">
        <f t="shared" si="4"/>
        <v>242.5</v>
      </c>
      <c r="Z9" s="66">
        <v>0</v>
      </c>
      <c r="AA9" s="14"/>
      <c r="AB9" s="17">
        <f t="shared" si="5"/>
        <v>0</v>
      </c>
      <c r="AC9" s="18">
        <f t="shared" si="6"/>
        <v>242.5</v>
      </c>
      <c r="AD9" s="16">
        <f t="shared" si="7"/>
        <v>242.5</v>
      </c>
      <c r="AE9" s="15"/>
      <c r="AF9" s="14"/>
      <c r="AG9" s="17">
        <f t="shared" si="8"/>
        <v>0</v>
      </c>
      <c r="AH9" s="15"/>
      <c r="AI9" s="14"/>
      <c r="AJ9" s="17">
        <f t="shared" si="9"/>
        <v>0</v>
      </c>
      <c r="AK9" s="15"/>
      <c r="AL9" s="14"/>
      <c r="AM9" s="17">
        <f t="shared" si="10"/>
        <v>0</v>
      </c>
      <c r="AN9" s="18">
        <f t="shared" si="11"/>
        <v>0</v>
      </c>
      <c r="AO9" s="19">
        <f t="shared" si="12"/>
        <v>242.5</v>
      </c>
      <c r="AP9" s="30">
        <f t="shared" si="13"/>
        <v>131.14884999999998</v>
      </c>
      <c r="AQ9" s="28">
        <f t="shared" si="14"/>
        <v>534.6155</v>
      </c>
      <c r="AR9" s="22">
        <v>1</v>
      </c>
      <c r="AS9" s="22"/>
    </row>
    <row r="10" spans="1:46" ht="13.5" customHeight="1">
      <c r="A10" s="25" t="s">
        <v>85</v>
      </c>
      <c r="B10" s="25">
        <v>24</v>
      </c>
      <c r="C10" s="87">
        <v>0.53</v>
      </c>
      <c r="D10" s="25">
        <v>1</v>
      </c>
      <c r="E10" s="14" t="s">
        <v>30</v>
      </c>
      <c r="F10" s="12"/>
      <c r="G10" s="12"/>
      <c r="H10" s="25">
        <v>141.4</v>
      </c>
      <c r="I10" s="25">
        <v>999</v>
      </c>
      <c r="J10" s="16"/>
      <c r="K10" s="14"/>
      <c r="L10" s="17">
        <f t="shared" si="0"/>
        <v>0</v>
      </c>
      <c r="M10" s="15"/>
      <c r="N10" s="14"/>
      <c r="O10" s="17">
        <f t="shared" si="1"/>
        <v>0</v>
      </c>
      <c r="P10" s="15"/>
      <c r="Q10" s="14"/>
      <c r="R10" s="17">
        <f t="shared" si="2"/>
        <v>0</v>
      </c>
      <c r="S10" s="18">
        <f t="shared" si="3"/>
        <v>0</v>
      </c>
      <c r="T10" s="31">
        <v>250</v>
      </c>
      <c r="U10" s="14"/>
      <c r="V10" s="17">
        <f t="shared" si="15"/>
        <v>250</v>
      </c>
      <c r="W10" s="31">
        <v>285</v>
      </c>
      <c r="X10" s="14"/>
      <c r="Y10" s="17">
        <f t="shared" si="4"/>
        <v>285</v>
      </c>
      <c r="Z10" s="66">
        <v>0</v>
      </c>
      <c r="AA10" s="14"/>
      <c r="AB10" s="17">
        <f t="shared" si="5"/>
        <v>0</v>
      </c>
      <c r="AC10" s="18">
        <f t="shared" si="6"/>
        <v>285</v>
      </c>
      <c r="AD10" s="16">
        <f t="shared" si="7"/>
        <v>285</v>
      </c>
      <c r="AE10" s="15"/>
      <c r="AF10" s="14"/>
      <c r="AG10" s="17">
        <f t="shared" si="8"/>
        <v>0</v>
      </c>
      <c r="AH10" s="15"/>
      <c r="AI10" s="14"/>
      <c r="AJ10" s="17">
        <f t="shared" si="9"/>
        <v>0</v>
      </c>
      <c r="AK10" s="15"/>
      <c r="AL10" s="14"/>
      <c r="AM10" s="17">
        <f t="shared" si="10"/>
        <v>0</v>
      </c>
      <c r="AN10" s="18">
        <f t="shared" si="11"/>
        <v>0</v>
      </c>
      <c r="AO10" s="19">
        <f t="shared" si="12"/>
        <v>285</v>
      </c>
      <c r="AP10" s="30">
        <f t="shared" si="13"/>
        <v>151.05</v>
      </c>
      <c r="AQ10" s="28">
        <f t="shared" si="14"/>
        <v>628.311</v>
      </c>
      <c r="AR10" s="22">
        <v>1</v>
      </c>
      <c r="AS10" s="22"/>
      <c r="AT10" s="59" t="s">
        <v>39</v>
      </c>
    </row>
    <row r="11" spans="1:46" ht="13.5" customHeight="1">
      <c r="A11" s="45"/>
      <c r="B11" s="33"/>
      <c r="C11" s="34"/>
      <c r="D11" s="35"/>
      <c r="E11" s="32"/>
      <c r="F11" s="33"/>
      <c r="G11" s="33"/>
      <c r="H11" s="36"/>
      <c r="I11" s="32"/>
      <c r="J11" s="36"/>
      <c r="K11" s="32"/>
      <c r="L11" s="37"/>
      <c r="M11" s="36"/>
      <c r="N11" s="32"/>
      <c r="O11" s="37"/>
      <c r="P11" s="36"/>
      <c r="Q11" s="32"/>
      <c r="R11" s="37"/>
      <c r="S11" s="38"/>
      <c r="T11" s="36"/>
      <c r="U11" s="32"/>
      <c r="V11" s="37"/>
      <c r="W11" s="36"/>
      <c r="X11" s="32"/>
      <c r="Y11" s="37"/>
      <c r="Z11" s="36"/>
      <c r="AA11" s="32"/>
      <c r="AB11" s="37"/>
      <c r="AC11" s="46"/>
      <c r="AD11" s="36"/>
      <c r="AE11" s="36"/>
      <c r="AF11" s="32"/>
      <c r="AG11" s="37"/>
      <c r="AH11" s="36"/>
      <c r="AI11" s="32"/>
      <c r="AJ11" s="37"/>
      <c r="AK11" s="36"/>
      <c r="AL11" s="32"/>
      <c r="AM11" s="37"/>
      <c r="AN11" s="38"/>
      <c r="AO11" s="39"/>
      <c r="AP11" s="40"/>
      <c r="AQ11" s="40"/>
      <c r="AR11" s="41"/>
      <c r="AS11" s="41"/>
      <c r="AT11" s="42"/>
    </row>
    <row r="12" spans="1:46" ht="13.5" customHeight="1">
      <c r="A12" s="89" t="s">
        <v>93</v>
      </c>
      <c r="B12" s="33"/>
      <c r="C12" s="34"/>
      <c r="D12" s="35"/>
      <c r="E12" s="32"/>
      <c r="F12" s="33"/>
      <c r="G12" s="33"/>
      <c r="H12" s="36"/>
      <c r="I12" s="32"/>
      <c r="J12" s="36"/>
      <c r="K12" s="32"/>
      <c r="L12" s="37"/>
      <c r="M12" s="36"/>
      <c r="N12" s="32"/>
      <c r="O12" s="37"/>
      <c r="P12" s="36"/>
      <c r="Q12" s="32"/>
      <c r="R12" s="37"/>
      <c r="S12" s="38"/>
      <c r="T12" s="36"/>
      <c r="U12" s="32"/>
      <c r="V12" s="37"/>
      <c r="W12" s="36"/>
      <c r="X12" s="32"/>
      <c r="Y12" s="37"/>
      <c r="Z12" s="36"/>
      <c r="AA12" s="32"/>
      <c r="AB12" s="37"/>
      <c r="AC12" s="46"/>
      <c r="AD12" s="36"/>
      <c r="AE12" s="36"/>
      <c r="AF12" s="32"/>
      <c r="AG12" s="37"/>
      <c r="AH12" s="36"/>
      <c r="AI12" s="32"/>
      <c r="AJ12" s="37"/>
      <c r="AK12" s="36"/>
      <c r="AL12" s="32"/>
      <c r="AM12" s="37"/>
      <c r="AN12" s="38"/>
      <c r="AO12" s="39"/>
      <c r="AP12" s="40"/>
      <c r="AQ12" s="40"/>
      <c r="AR12" s="41"/>
      <c r="AS12" s="41"/>
      <c r="AT12" s="42"/>
    </row>
    <row r="13" spans="1:46" ht="13.5" customHeight="1">
      <c r="A13" s="45"/>
      <c r="B13" s="33"/>
      <c r="C13" s="34"/>
      <c r="D13" s="35"/>
      <c r="E13" s="32"/>
      <c r="F13" s="33"/>
      <c r="G13" s="33"/>
      <c r="H13" s="36"/>
      <c r="I13" s="32"/>
      <c r="J13" s="36"/>
      <c r="K13" s="32"/>
      <c r="L13" s="37"/>
      <c r="M13" s="36"/>
      <c r="N13" s="32"/>
      <c r="O13" s="37"/>
      <c r="P13" s="36"/>
      <c r="Q13" s="32"/>
      <c r="R13" s="37"/>
      <c r="S13" s="38"/>
      <c r="T13" s="36"/>
      <c r="U13" s="32"/>
      <c r="V13" s="37"/>
      <c r="W13" s="36"/>
      <c r="X13" s="32"/>
      <c r="Y13" s="37"/>
      <c r="Z13" s="36"/>
      <c r="AA13" s="32"/>
      <c r="AB13" s="37"/>
      <c r="AC13" s="46"/>
      <c r="AD13" s="36"/>
      <c r="AE13" s="36"/>
      <c r="AF13" s="32"/>
      <c r="AG13" s="37"/>
      <c r="AH13" s="36"/>
      <c r="AI13" s="32"/>
      <c r="AJ13" s="37"/>
      <c r="AK13" s="36"/>
      <c r="AL13" s="32"/>
      <c r="AM13" s="37"/>
      <c r="AN13" s="38"/>
      <c r="AO13" s="39"/>
      <c r="AP13" s="40"/>
      <c r="AQ13" s="40"/>
      <c r="AR13" s="41"/>
      <c r="AS13" s="41"/>
      <c r="AT13" s="42"/>
    </row>
    <row r="14" spans="1:46" ht="13.5" customHeight="1">
      <c r="A14" s="45"/>
      <c r="B14" s="33"/>
      <c r="C14" s="34"/>
      <c r="D14" s="34"/>
      <c r="E14" s="32"/>
      <c r="F14" s="33"/>
      <c r="G14" s="33"/>
      <c r="H14" s="36"/>
      <c r="I14" s="32"/>
      <c r="J14" s="36"/>
      <c r="K14" s="32"/>
      <c r="L14" s="37"/>
      <c r="M14" s="36"/>
      <c r="N14" s="32"/>
      <c r="O14" s="37"/>
      <c r="P14" s="36"/>
      <c r="Q14" s="32"/>
      <c r="R14" s="37"/>
      <c r="S14" s="38"/>
      <c r="T14" s="36"/>
      <c r="U14" s="32"/>
      <c r="V14" s="37"/>
      <c r="W14" s="36"/>
      <c r="X14" s="32"/>
      <c r="Y14" s="37"/>
      <c r="Z14" s="36"/>
      <c r="AA14" s="32"/>
      <c r="AB14" s="37"/>
      <c r="AC14" s="46"/>
      <c r="AD14" s="36"/>
      <c r="AE14" s="36"/>
      <c r="AF14" s="32"/>
      <c r="AG14" s="37"/>
      <c r="AH14" s="36"/>
      <c r="AI14" s="32"/>
      <c r="AJ14" s="37"/>
      <c r="AK14" s="36"/>
      <c r="AL14" s="32"/>
      <c r="AM14" s="37"/>
      <c r="AN14" s="38"/>
      <c r="AO14" s="39"/>
      <c r="AP14" s="40"/>
      <c r="AQ14" s="40"/>
      <c r="AR14" s="41"/>
      <c r="AS14" s="41"/>
      <c r="AT14" s="42"/>
    </row>
    <row r="15" spans="1:46" ht="13.5" customHeight="1">
      <c r="A15" s="45"/>
      <c r="B15" s="33"/>
      <c r="C15" s="33"/>
      <c r="D15" s="35"/>
      <c r="E15" s="32"/>
      <c r="F15" s="33"/>
      <c r="G15" s="33"/>
      <c r="H15" s="43"/>
      <c r="I15" s="44"/>
      <c r="J15" s="36"/>
      <c r="K15" s="32"/>
      <c r="L15" s="37"/>
      <c r="M15" s="36"/>
      <c r="N15" s="32"/>
      <c r="O15" s="37"/>
      <c r="P15" s="36"/>
      <c r="Q15" s="32"/>
      <c r="R15" s="37"/>
      <c r="S15" s="38"/>
      <c r="T15" s="36"/>
      <c r="U15" s="32"/>
      <c r="V15" s="37"/>
      <c r="W15" s="36"/>
      <c r="X15" s="32"/>
      <c r="Y15" s="37"/>
      <c r="Z15" s="36"/>
      <c r="AA15" s="32"/>
      <c r="AB15" s="37"/>
      <c r="AC15" s="46"/>
      <c r="AD15" s="36"/>
      <c r="AE15" s="36"/>
      <c r="AF15" s="32"/>
      <c r="AG15" s="37"/>
      <c r="AH15" s="36"/>
      <c r="AI15" s="32"/>
      <c r="AJ15" s="37"/>
      <c r="AK15" s="36"/>
      <c r="AL15" s="32"/>
      <c r="AM15" s="37"/>
      <c r="AN15" s="38"/>
      <c r="AO15" s="39"/>
      <c r="AP15" s="40"/>
      <c r="AQ15" s="40"/>
      <c r="AR15" s="41"/>
      <c r="AS15" s="41"/>
      <c r="AT15" s="42"/>
    </row>
    <row r="16" spans="1:46" ht="13.5" customHeight="1">
      <c r="A16" s="45"/>
      <c r="B16" s="33"/>
      <c r="C16" s="34"/>
      <c r="D16" s="35"/>
      <c r="E16" s="32"/>
      <c r="F16" s="33"/>
      <c r="G16" s="33"/>
      <c r="H16" s="36"/>
      <c r="I16" s="32"/>
      <c r="J16" s="36"/>
      <c r="K16" s="32"/>
      <c r="L16" s="37"/>
      <c r="M16" s="36"/>
      <c r="N16" s="32"/>
      <c r="O16" s="37"/>
      <c r="P16" s="36"/>
      <c r="Q16" s="32"/>
      <c r="R16" s="37"/>
      <c r="S16" s="38"/>
      <c r="T16" s="36"/>
      <c r="U16" s="32"/>
      <c r="V16" s="37"/>
      <c r="W16" s="36"/>
      <c r="X16" s="32"/>
      <c r="Y16" s="37"/>
      <c r="Z16" s="36"/>
      <c r="AA16" s="32"/>
      <c r="AB16" s="37"/>
      <c r="AC16" s="46"/>
      <c r="AD16" s="36"/>
      <c r="AE16" s="36"/>
      <c r="AF16" s="32"/>
      <c r="AG16" s="37"/>
      <c r="AH16" s="36"/>
      <c r="AI16" s="32"/>
      <c r="AJ16" s="37"/>
      <c r="AK16" s="36"/>
      <c r="AL16" s="32"/>
      <c r="AM16" s="37"/>
      <c r="AN16" s="38"/>
      <c r="AO16" s="39"/>
      <c r="AP16" s="40"/>
      <c r="AQ16" s="40"/>
      <c r="AR16" s="41"/>
      <c r="AS16" s="41"/>
      <c r="AT16" s="42"/>
    </row>
    <row r="17" spans="1:46" ht="13.5" customHeight="1">
      <c r="A17" s="45"/>
      <c r="B17" s="33"/>
      <c r="C17" s="34"/>
      <c r="D17" s="34"/>
      <c r="E17" s="32"/>
      <c r="F17" s="33"/>
      <c r="G17" s="33"/>
      <c r="H17" s="36"/>
      <c r="I17" s="32"/>
      <c r="J17" s="36"/>
      <c r="K17" s="32"/>
      <c r="L17" s="37"/>
      <c r="M17" s="36"/>
      <c r="N17" s="32"/>
      <c r="O17" s="37"/>
      <c r="P17" s="36"/>
      <c r="Q17" s="32"/>
      <c r="R17" s="37"/>
      <c r="S17" s="38"/>
      <c r="T17" s="36"/>
      <c r="U17" s="32"/>
      <c r="V17" s="37"/>
      <c r="W17" s="36"/>
      <c r="X17" s="32"/>
      <c r="Y17" s="37"/>
      <c r="Z17" s="36"/>
      <c r="AA17" s="32"/>
      <c r="AB17" s="37"/>
      <c r="AC17" s="46"/>
      <c r="AD17" s="36"/>
      <c r="AE17" s="36"/>
      <c r="AF17" s="32"/>
      <c r="AG17" s="37"/>
      <c r="AH17" s="36"/>
      <c r="AI17" s="32"/>
      <c r="AJ17" s="37"/>
      <c r="AK17" s="36"/>
      <c r="AL17" s="32"/>
      <c r="AM17" s="37"/>
      <c r="AN17" s="38"/>
      <c r="AO17" s="39"/>
      <c r="AP17" s="40"/>
      <c r="AQ17" s="40"/>
      <c r="AR17" s="41"/>
      <c r="AS17" s="41"/>
      <c r="AT17" s="42"/>
    </row>
    <row r="18" spans="1:46" ht="13.5" customHeight="1">
      <c r="A18" s="45"/>
      <c r="B18" s="33"/>
      <c r="C18" s="34"/>
      <c r="D18" s="34"/>
      <c r="E18" s="32"/>
      <c r="F18" s="33"/>
      <c r="G18" s="33"/>
      <c r="H18" s="36"/>
      <c r="I18" s="32"/>
      <c r="J18" s="36"/>
      <c r="K18" s="32"/>
      <c r="L18" s="37"/>
      <c r="M18" s="36"/>
      <c r="N18" s="32"/>
      <c r="O18" s="37"/>
      <c r="P18" s="36"/>
      <c r="Q18" s="32"/>
      <c r="R18" s="37"/>
      <c r="S18" s="38"/>
      <c r="T18" s="36"/>
      <c r="U18" s="32"/>
      <c r="V18" s="37"/>
      <c r="W18" s="36"/>
      <c r="X18" s="32"/>
      <c r="Y18" s="37"/>
      <c r="Z18" s="36"/>
      <c r="AA18" s="32"/>
      <c r="AB18" s="37"/>
      <c r="AC18" s="46"/>
      <c r="AD18" s="36"/>
      <c r="AE18" s="36"/>
      <c r="AF18" s="32"/>
      <c r="AG18" s="37"/>
      <c r="AH18" s="36"/>
      <c r="AI18" s="32"/>
      <c r="AJ18" s="37"/>
      <c r="AK18" s="36"/>
      <c r="AL18" s="32"/>
      <c r="AM18" s="37"/>
      <c r="AN18" s="38"/>
      <c r="AO18" s="39"/>
      <c r="AP18" s="40"/>
      <c r="AQ18" s="40"/>
      <c r="AR18" s="41"/>
      <c r="AS18" s="41"/>
      <c r="AT18" s="42"/>
    </row>
    <row r="19" spans="1:46" ht="13.5" customHeight="1">
      <c r="A19" s="33"/>
      <c r="B19" s="33"/>
      <c r="C19" s="34"/>
      <c r="D19" s="35"/>
      <c r="E19" s="32"/>
      <c r="F19" s="33"/>
      <c r="G19" s="33"/>
      <c r="H19" s="36"/>
      <c r="I19" s="32"/>
      <c r="J19" s="36"/>
      <c r="K19" s="32"/>
      <c r="L19" s="37"/>
      <c r="M19" s="36"/>
      <c r="N19" s="32"/>
      <c r="O19" s="37"/>
      <c r="P19" s="36"/>
      <c r="Q19" s="32"/>
      <c r="R19" s="37"/>
      <c r="S19" s="38"/>
      <c r="T19" s="36"/>
      <c r="U19" s="32"/>
      <c r="V19" s="37"/>
      <c r="W19" s="36"/>
      <c r="X19" s="32"/>
      <c r="Y19" s="37"/>
      <c r="Z19" s="36"/>
      <c r="AA19" s="32"/>
      <c r="AB19" s="37"/>
      <c r="AC19" s="46"/>
      <c r="AD19" s="36"/>
      <c r="AE19" s="36"/>
      <c r="AF19" s="32"/>
      <c r="AG19" s="37"/>
      <c r="AH19" s="36"/>
      <c r="AI19" s="32"/>
      <c r="AJ19" s="37"/>
      <c r="AK19" s="36"/>
      <c r="AL19" s="32"/>
      <c r="AM19" s="37"/>
      <c r="AN19" s="38"/>
      <c r="AO19" s="39"/>
      <c r="AP19" s="40"/>
      <c r="AQ19" s="40"/>
      <c r="AR19" s="41"/>
      <c r="AS19" s="41"/>
      <c r="AT19" s="42"/>
    </row>
    <row r="20" spans="1:46" ht="13.5" customHeight="1">
      <c r="A20" s="33"/>
      <c r="B20" s="33"/>
      <c r="C20" s="34"/>
      <c r="D20" s="35"/>
      <c r="E20" s="32"/>
      <c r="F20" s="33"/>
      <c r="G20" s="33"/>
      <c r="H20" s="36"/>
      <c r="I20" s="32"/>
      <c r="J20" s="36"/>
      <c r="K20" s="32"/>
      <c r="L20" s="37"/>
      <c r="M20" s="36"/>
      <c r="N20" s="32"/>
      <c r="O20" s="37"/>
      <c r="P20" s="36"/>
      <c r="Q20" s="32"/>
      <c r="R20" s="37"/>
      <c r="S20" s="38"/>
      <c r="T20" s="36"/>
      <c r="U20" s="32"/>
      <c r="V20" s="37"/>
      <c r="W20" s="36"/>
      <c r="X20" s="32"/>
      <c r="Y20" s="37"/>
      <c r="Z20" s="36"/>
      <c r="AA20" s="32"/>
      <c r="AB20" s="37"/>
      <c r="AC20" s="46"/>
      <c r="AD20" s="36"/>
      <c r="AE20" s="36"/>
      <c r="AF20" s="32"/>
      <c r="AG20" s="37"/>
      <c r="AH20" s="36"/>
      <c r="AI20" s="32"/>
      <c r="AJ20" s="37"/>
      <c r="AK20" s="36"/>
      <c r="AL20" s="32"/>
      <c r="AM20" s="37"/>
      <c r="AN20" s="38"/>
      <c r="AO20" s="39"/>
      <c r="AP20" s="40"/>
      <c r="AQ20" s="40"/>
      <c r="AR20" s="41"/>
      <c r="AS20" s="41"/>
      <c r="AT20" s="42"/>
    </row>
    <row r="21" spans="1:46" ht="13.5" customHeight="1">
      <c r="A21" s="33"/>
      <c r="B21" s="33"/>
      <c r="C21" s="34"/>
      <c r="D21" s="34"/>
      <c r="E21" s="32"/>
      <c r="F21" s="33"/>
      <c r="G21" s="33"/>
      <c r="H21" s="36"/>
      <c r="I21" s="32"/>
      <c r="J21" s="36"/>
      <c r="K21" s="32"/>
      <c r="L21" s="37"/>
      <c r="M21" s="36"/>
      <c r="N21" s="32"/>
      <c r="O21" s="37"/>
      <c r="P21" s="36"/>
      <c r="Q21" s="32"/>
      <c r="R21" s="37"/>
      <c r="S21" s="38"/>
      <c r="T21" s="36"/>
      <c r="U21" s="32"/>
      <c r="V21" s="37"/>
      <c r="W21" s="36"/>
      <c r="X21" s="32"/>
      <c r="Y21" s="37"/>
      <c r="Z21" s="36"/>
      <c r="AA21" s="32"/>
      <c r="AB21" s="37"/>
      <c r="AC21" s="46"/>
      <c r="AD21" s="36"/>
      <c r="AE21" s="36"/>
      <c r="AF21" s="32"/>
      <c r="AG21" s="37"/>
      <c r="AH21" s="36"/>
      <c r="AI21" s="32"/>
      <c r="AJ21" s="37"/>
      <c r="AK21" s="36"/>
      <c r="AL21" s="32"/>
      <c r="AM21" s="37"/>
      <c r="AN21" s="38"/>
      <c r="AO21" s="39"/>
      <c r="AP21" s="40"/>
      <c r="AQ21" s="40"/>
      <c r="AR21" s="41"/>
      <c r="AS21" s="41"/>
      <c r="AT21" s="42"/>
    </row>
    <row r="22" spans="1:46" ht="13.5" customHeight="1">
      <c r="A22" s="33"/>
      <c r="B22" s="33"/>
      <c r="C22" s="33"/>
      <c r="D22" s="35"/>
      <c r="E22" s="32"/>
      <c r="F22" s="33"/>
      <c r="G22" s="33"/>
      <c r="H22" s="43"/>
      <c r="I22" s="44"/>
      <c r="J22" s="36"/>
      <c r="K22" s="32"/>
      <c r="L22" s="37"/>
      <c r="M22" s="36"/>
      <c r="N22" s="32"/>
      <c r="O22" s="37"/>
      <c r="P22" s="36"/>
      <c r="Q22" s="32"/>
      <c r="R22" s="37"/>
      <c r="S22" s="38"/>
      <c r="T22" s="36"/>
      <c r="U22" s="32"/>
      <c r="V22" s="37"/>
      <c r="W22" s="36"/>
      <c r="X22" s="32"/>
      <c r="Y22" s="37"/>
      <c r="Z22" s="36"/>
      <c r="AA22" s="32"/>
      <c r="AB22" s="37"/>
      <c r="AC22" s="46"/>
      <c r="AD22" s="36"/>
      <c r="AE22" s="36"/>
      <c r="AF22" s="32"/>
      <c r="AG22" s="37"/>
      <c r="AH22" s="36"/>
      <c r="AI22" s="32"/>
      <c r="AJ22" s="37"/>
      <c r="AK22" s="36"/>
      <c r="AL22" s="32"/>
      <c r="AM22" s="37"/>
      <c r="AN22" s="38"/>
      <c r="AO22" s="39"/>
      <c r="AP22" s="40"/>
      <c r="AQ22" s="40"/>
      <c r="AR22" s="41"/>
      <c r="AS22" s="41"/>
      <c r="AT22" s="42"/>
    </row>
    <row r="23" spans="1:46" ht="13.5" customHeight="1">
      <c r="A23" s="33"/>
      <c r="B23" s="33"/>
      <c r="C23" s="34"/>
      <c r="D23" s="34"/>
      <c r="E23" s="32"/>
      <c r="F23" s="33"/>
      <c r="G23" s="33"/>
      <c r="H23" s="36"/>
      <c r="I23" s="32"/>
      <c r="J23" s="36"/>
      <c r="K23" s="32"/>
      <c r="L23" s="37"/>
      <c r="M23" s="36"/>
      <c r="N23" s="32"/>
      <c r="O23" s="37"/>
      <c r="P23" s="36"/>
      <c r="Q23" s="32"/>
      <c r="R23" s="37"/>
      <c r="S23" s="38"/>
      <c r="T23" s="36"/>
      <c r="U23" s="32"/>
      <c r="V23" s="37"/>
      <c r="W23" s="36"/>
      <c r="X23" s="32"/>
      <c r="Y23" s="37"/>
      <c r="Z23" s="36"/>
      <c r="AA23" s="32"/>
      <c r="AB23" s="37"/>
      <c r="AC23" s="46"/>
      <c r="AD23" s="36"/>
      <c r="AE23" s="36"/>
      <c r="AF23" s="32"/>
      <c r="AG23" s="37"/>
      <c r="AH23" s="36"/>
      <c r="AI23" s="32"/>
      <c r="AJ23" s="37"/>
      <c r="AK23" s="36"/>
      <c r="AL23" s="32"/>
      <c r="AM23" s="37"/>
      <c r="AN23" s="38"/>
      <c r="AO23" s="39"/>
      <c r="AP23" s="40"/>
      <c r="AQ23" s="40"/>
      <c r="AR23" s="41"/>
      <c r="AS23" s="41"/>
      <c r="AT23" s="42"/>
    </row>
    <row r="24" spans="1:46" ht="13.5" customHeight="1">
      <c r="A24" s="33"/>
      <c r="B24" s="33"/>
      <c r="C24" s="34"/>
      <c r="D24" s="34"/>
      <c r="E24" s="32"/>
      <c r="F24" s="33"/>
      <c r="G24" s="33"/>
      <c r="H24" s="36"/>
      <c r="I24" s="32"/>
      <c r="J24" s="36"/>
      <c r="K24" s="32"/>
      <c r="L24" s="37"/>
      <c r="M24" s="36"/>
      <c r="N24" s="32"/>
      <c r="O24" s="37"/>
      <c r="P24" s="36"/>
      <c r="Q24" s="32"/>
      <c r="R24" s="37"/>
      <c r="S24" s="38"/>
      <c r="T24" s="36"/>
      <c r="U24" s="32"/>
      <c r="V24" s="37"/>
      <c r="W24" s="36"/>
      <c r="X24" s="32"/>
      <c r="Y24" s="37"/>
      <c r="Z24" s="36"/>
      <c r="AA24" s="32"/>
      <c r="AB24" s="37"/>
      <c r="AC24" s="46"/>
      <c r="AD24" s="36"/>
      <c r="AE24" s="36"/>
      <c r="AF24" s="32"/>
      <c r="AG24" s="37"/>
      <c r="AH24" s="36"/>
      <c r="AI24" s="32"/>
      <c r="AJ24" s="37"/>
      <c r="AK24" s="36"/>
      <c r="AL24" s="32"/>
      <c r="AM24" s="37"/>
      <c r="AN24" s="38"/>
      <c r="AO24" s="39"/>
      <c r="AP24" s="40"/>
      <c r="AQ24" s="40"/>
      <c r="AR24" s="41"/>
      <c r="AS24" s="41"/>
      <c r="AT24" s="42"/>
    </row>
    <row r="25" spans="1:46" ht="13.5" customHeight="1">
      <c r="A25" s="33"/>
      <c r="B25" s="33"/>
      <c r="C25" s="34"/>
      <c r="D25" s="34"/>
      <c r="E25" s="32"/>
      <c r="F25" s="33"/>
      <c r="G25" s="33"/>
      <c r="H25" s="36"/>
      <c r="I25" s="32"/>
      <c r="J25" s="36"/>
      <c r="K25" s="32"/>
      <c r="L25" s="37"/>
      <c r="M25" s="36"/>
      <c r="N25" s="32"/>
      <c r="O25" s="37"/>
      <c r="P25" s="36"/>
      <c r="Q25" s="32"/>
      <c r="R25" s="37"/>
      <c r="S25" s="38"/>
      <c r="T25" s="36"/>
      <c r="U25" s="32"/>
      <c r="V25" s="37"/>
      <c r="W25" s="36"/>
      <c r="X25" s="32"/>
      <c r="Y25" s="37"/>
      <c r="Z25" s="36"/>
      <c r="AA25" s="32"/>
      <c r="AB25" s="37"/>
      <c r="AC25" s="46"/>
      <c r="AD25" s="36"/>
      <c r="AE25" s="36"/>
      <c r="AF25" s="32"/>
      <c r="AG25" s="37"/>
      <c r="AH25" s="36"/>
      <c r="AI25" s="32"/>
      <c r="AJ25" s="37"/>
      <c r="AK25" s="36"/>
      <c r="AL25" s="32"/>
      <c r="AM25" s="37"/>
      <c r="AN25" s="38"/>
      <c r="AO25" s="39"/>
      <c r="AP25" s="40"/>
      <c r="AQ25" s="40"/>
      <c r="AR25" s="41"/>
      <c r="AS25" s="41"/>
      <c r="AT25" s="42"/>
    </row>
    <row r="26" spans="1:46" ht="13.5" customHeight="1">
      <c r="A26" s="33"/>
      <c r="B26" s="33"/>
      <c r="C26" s="33"/>
      <c r="D26" s="35"/>
      <c r="E26" s="32"/>
      <c r="F26" s="33"/>
      <c r="G26" s="33"/>
      <c r="H26" s="36"/>
      <c r="I26" s="32"/>
      <c r="J26" s="36"/>
      <c r="K26" s="32"/>
      <c r="L26" s="37"/>
      <c r="M26" s="36"/>
      <c r="N26" s="32"/>
      <c r="O26" s="37"/>
      <c r="P26" s="36"/>
      <c r="Q26" s="32"/>
      <c r="R26" s="37"/>
      <c r="S26" s="38"/>
      <c r="T26" s="36"/>
      <c r="U26" s="32"/>
      <c r="V26" s="37"/>
      <c r="W26" s="36"/>
      <c r="X26" s="32"/>
      <c r="Y26" s="37"/>
      <c r="Z26" s="36"/>
      <c r="AA26" s="32"/>
      <c r="AB26" s="37"/>
      <c r="AC26" s="46"/>
      <c r="AD26" s="36"/>
      <c r="AE26" s="36"/>
      <c r="AF26" s="32"/>
      <c r="AG26" s="37"/>
      <c r="AH26" s="36"/>
      <c r="AI26" s="32"/>
      <c r="AJ26" s="37"/>
      <c r="AK26" s="36"/>
      <c r="AL26" s="32"/>
      <c r="AM26" s="37"/>
      <c r="AN26" s="38"/>
      <c r="AO26" s="39"/>
      <c r="AP26" s="40"/>
      <c r="AQ26" s="40"/>
      <c r="AR26" s="41"/>
      <c r="AS26" s="41"/>
      <c r="AT26" s="42"/>
    </row>
    <row r="27" spans="1:46" ht="13.5" customHeight="1">
      <c r="A27" s="33"/>
      <c r="B27" s="33"/>
      <c r="C27" s="34"/>
      <c r="D27" s="34"/>
      <c r="E27" s="32"/>
      <c r="F27" s="33"/>
      <c r="G27" s="33"/>
      <c r="H27" s="36"/>
      <c r="I27" s="32"/>
      <c r="J27" s="36"/>
      <c r="K27" s="32"/>
      <c r="L27" s="37"/>
      <c r="M27" s="36"/>
      <c r="N27" s="32"/>
      <c r="O27" s="37"/>
      <c r="P27" s="36"/>
      <c r="Q27" s="32"/>
      <c r="R27" s="37"/>
      <c r="S27" s="38"/>
      <c r="T27" s="36"/>
      <c r="U27" s="32"/>
      <c r="V27" s="37"/>
      <c r="W27" s="36"/>
      <c r="X27" s="32"/>
      <c r="Y27" s="37"/>
      <c r="Z27" s="36"/>
      <c r="AA27" s="32"/>
      <c r="AB27" s="37"/>
      <c r="AC27" s="46"/>
      <c r="AD27" s="36"/>
      <c r="AE27" s="36"/>
      <c r="AF27" s="32"/>
      <c r="AG27" s="37"/>
      <c r="AH27" s="36"/>
      <c r="AI27" s="32"/>
      <c r="AJ27" s="37"/>
      <c r="AK27" s="36"/>
      <c r="AL27" s="32"/>
      <c r="AM27" s="37"/>
      <c r="AN27" s="38"/>
      <c r="AO27" s="39"/>
      <c r="AP27" s="40"/>
      <c r="AQ27" s="40"/>
      <c r="AR27" s="41"/>
      <c r="AS27" s="41"/>
      <c r="AT27" s="42"/>
    </row>
    <row r="28" spans="1:46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2"/>
      <c r="L28" s="41"/>
      <c r="M28" s="33"/>
      <c r="N28" s="32"/>
      <c r="O28" s="41"/>
      <c r="P28" s="33"/>
      <c r="Q28" s="32"/>
      <c r="R28" s="41"/>
      <c r="S28" s="41"/>
      <c r="T28" s="33"/>
      <c r="U28" s="33"/>
      <c r="V28" s="41"/>
      <c r="W28" s="33"/>
      <c r="X28" s="33"/>
      <c r="Y28" s="41"/>
      <c r="Z28" s="33"/>
      <c r="AA28" s="33"/>
      <c r="AB28" s="41"/>
      <c r="AC28" s="41"/>
      <c r="AD28" s="33"/>
      <c r="AE28" s="33"/>
      <c r="AF28" s="33"/>
      <c r="AG28" s="41"/>
      <c r="AH28" s="33"/>
      <c r="AI28" s="33"/>
      <c r="AJ28" s="41"/>
      <c r="AK28" s="33"/>
      <c r="AL28" s="33"/>
      <c r="AM28" s="41"/>
      <c r="AN28" s="41"/>
      <c r="AO28" s="41"/>
      <c r="AP28" s="41"/>
      <c r="AQ28" s="41"/>
      <c r="AR28" s="41"/>
      <c r="AS28" s="41"/>
      <c r="AT28" s="42"/>
    </row>
    <row r="29" spans="1:46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2"/>
      <c r="L29" s="41"/>
      <c r="M29" s="33"/>
      <c r="N29" s="32"/>
      <c r="O29" s="41"/>
      <c r="P29" s="33"/>
      <c r="Q29" s="32"/>
      <c r="R29" s="41"/>
      <c r="S29" s="41"/>
      <c r="T29" s="33"/>
      <c r="U29" s="33"/>
      <c r="V29" s="41"/>
      <c r="W29" s="33"/>
      <c r="X29" s="33"/>
      <c r="Y29" s="41"/>
      <c r="Z29" s="33"/>
      <c r="AA29" s="33"/>
      <c r="AB29" s="41"/>
      <c r="AC29" s="41"/>
      <c r="AD29" s="33"/>
      <c r="AE29" s="33"/>
      <c r="AF29" s="33"/>
      <c r="AG29" s="41"/>
      <c r="AH29" s="33"/>
      <c r="AI29" s="33"/>
      <c r="AJ29" s="41"/>
      <c r="AK29" s="33"/>
      <c r="AL29" s="33"/>
      <c r="AM29" s="41"/>
      <c r="AN29" s="41"/>
      <c r="AO29" s="41"/>
      <c r="AP29" s="41"/>
      <c r="AQ29" s="41"/>
      <c r="AR29" s="41"/>
      <c r="AS29" s="41"/>
      <c r="AT29" s="42"/>
    </row>
    <row r="30" spans="1:46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2"/>
      <c r="L30" s="41"/>
      <c r="M30" s="33"/>
      <c r="N30" s="32"/>
      <c r="O30" s="41"/>
      <c r="P30" s="33"/>
      <c r="Q30" s="32"/>
      <c r="R30" s="41"/>
      <c r="S30" s="41"/>
      <c r="T30" s="33"/>
      <c r="U30" s="33"/>
      <c r="V30" s="41"/>
      <c r="W30" s="33"/>
      <c r="X30" s="33"/>
      <c r="Y30" s="41"/>
      <c r="Z30" s="33"/>
      <c r="AA30" s="33"/>
      <c r="AB30" s="41"/>
      <c r="AC30" s="41"/>
      <c r="AD30" s="33"/>
      <c r="AE30" s="33"/>
      <c r="AF30" s="33"/>
      <c r="AG30" s="41"/>
      <c r="AH30" s="33"/>
      <c r="AI30" s="33"/>
      <c r="AJ30" s="41"/>
      <c r="AK30" s="33"/>
      <c r="AL30" s="33"/>
      <c r="AM30" s="41"/>
      <c r="AN30" s="41"/>
      <c r="AO30" s="41"/>
      <c r="AP30" s="41"/>
      <c r="AQ30" s="41"/>
      <c r="AR30" s="41"/>
      <c r="AS30" s="41"/>
      <c r="AT30" s="42"/>
    </row>
    <row r="31" spans="1:46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41"/>
      <c r="M31" s="33"/>
      <c r="N31" s="32"/>
      <c r="O31" s="41"/>
      <c r="P31" s="33"/>
      <c r="Q31" s="32"/>
      <c r="R31" s="41"/>
      <c r="S31" s="41"/>
      <c r="T31" s="33"/>
      <c r="U31" s="33"/>
      <c r="V31" s="41"/>
      <c r="W31" s="33"/>
      <c r="X31" s="33"/>
      <c r="Y31" s="41"/>
      <c r="Z31" s="33"/>
      <c r="AA31" s="33"/>
      <c r="AB31" s="41"/>
      <c r="AC31" s="41"/>
      <c r="AD31" s="33"/>
      <c r="AE31" s="33"/>
      <c r="AF31" s="33"/>
      <c r="AG31" s="41"/>
      <c r="AH31" s="33"/>
      <c r="AI31" s="33"/>
      <c r="AJ31" s="41"/>
      <c r="AK31" s="33"/>
      <c r="AL31" s="33"/>
      <c r="AM31" s="41"/>
      <c r="AN31" s="41"/>
      <c r="AO31" s="41"/>
      <c r="AP31" s="41"/>
      <c r="AQ31" s="41"/>
      <c r="AR31" s="41"/>
      <c r="AS31" s="41"/>
      <c r="AT31" s="42"/>
    </row>
    <row r="32" spans="1:46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2"/>
      <c r="L32" s="41"/>
      <c r="M32" s="33"/>
      <c r="N32" s="32"/>
      <c r="O32" s="41"/>
      <c r="P32" s="33"/>
      <c r="Q32" s="32"/>
      <c r="R32" s="41"/>
      <c r="S32" s="41"/>
      <c r="T32" s="33"/>
      <c r="U32" s="33"/>
      <c r="V32" s="41"/>
      <c r="W32" s="33"/>
      <c r="X32" s="33"/>
      <c r="Y32" s="41"/>
      <c r="Z32" s="33"/>
      <c r="AA32" s="33"/>
      <c r="AB32" s="41"/>
      <c r="AC32" s="41"/>
      <c r="AD32" s="33"/>
      <c r="AE32" s="33"/>
      <c r="AF32" s="33"/>
      <c r="AG32" s="41"/>
      <c r="AH32" s="33"/>
      <c r="AI32" s="33"/>
      <c r="AJ32" s="41"/>
      <c r="AK32" s="33"/>
      <c r="AL32" s="33"/>
      <c r="AM32" s="41"/>
      <c r="AN32" s="41"/>
      <c r="AO32" s="41"/>
      <c r="AP32" s="41"/>
      <c r="AQ32" s="41"/>
      <c r="AR32" s="41"/>
      <c r="AS32" s="41"/>
      <c r="AT32" s="42"/>
    </row>
    <row r="33" spans="1:46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2"/>
      <c r="L33" s="41"/>
      <c r="M33" s="33"/>
      <c r="N33" s="32"/>
      <c r="O33" s="41"/>
      <c r="P33" s="33"/>
      <c r="Q33" s="32"/>
      <c r="R33" s="41"/>
      <c r="S33" s="41"/>
      <c r="T33" s="33"/>
      <c r="U33" s="33"/>
      <c r="V33" s="41"/>
      <c r="W33" s="33"/>
      <c r="X33" s="33"/>
      <c r="Y33" s="41"/>
      <c r="Z33" s="33"/>
      <c r="AA33" s="33"/>
      <c r="AB33" s="41"/>
      <c r="AC33" s="41"/>
      <c r="AD33" s="33"/>
      <c r="AE33" s="33"/>
      <c r="AF33" s="33"/>
      <c r="AG33" s="41"/>
      <c r="AH33" s="33"/>
      <c r="AI33" s="33"/>
      <c r="AJ33" s="41"/>
      <c r="AK33" s="33"/>
      <c r="AL33" s="33"/>
      <c r="AM33" s="41"/>
      <c r="AN33" s="41"/>
      <c r="AO33" s="41"/>
      <c r="AP33" s="41"/>
      <c r="AQ33" s="41"/>
      <c r="AR33" s="41"/>
      <c r="AS33" s="41"/>
      <c r="AT33" s="42"/>
    </row>
    <row r="34" spans="1:46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2"/>
      <c r="L34" s="41"/>
      <c r="M34" s="33"/>
      <c r="N34" s="32"/>
      <c r="O34" s="41"/>
      <c r="P34" s="33"/>
      <c r="Q34" s="32"/>
      <c r="R34" s="41"/>
      <c r="S34" s="41"/>
      <c r="T34" s="33"/>
      <c r="U34" s="33"/>
      <c r="V34" s="41"/>
      <c r="W34" s="33"/>
      <c r="X34" s="33"/>
      <c r="Y34" s="41"/>
      <c r="Z34" s="33"/>
      <c r="AA34" s="33"/>
      <c r="AB34" s="41"/>
      <c r="AC34" s="41"/>
      <c r="AD34" s="33"/>
      <c r="AE34" s="33"/>
      <c r="AF34" s="33"/>
      <c r="AG34" s="41"/>
      <c r="AH34" s="33"/>
      <c r="AI34" s="33"/>
      <c r="AJ34" s="41"/>
      <c r="AK34" s="33"/>
      <c r="AL34" s="33"/>
      <c r="AM34" s="41"/>
      <c r="AN34" s="41"/>
      <c r="AO34" s="41"/>
      <c r="AP34" s="41"/>
      <c r="AQ34" s="41"/>
      <c r="AR34" s="41"/>
      <c r="AS34" s="41"/>
      <c r="AT34" s="42"/>
    </row>
    <row r="35" spans="1:46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2"/>
      <c r="L35" s="41"/>
      <c r="M35" s="33"/>
      <c r="N35" s="32"/>
      <c r="O35" s="41"/>
      <c r="P35" s="33"/>
      <c r="Q35" s="32"/>
      <c r="R35" s="41"/>
      <c r="S35" s="41"/>
      <c r="T35" s="33"/>
      <c r="U35" s="33"/>
      <c r="V35" s="41"/>
      <c r="W35" s="33"/>
      <c r="X35" s="33"/>
      <c r="Y35" s="41"/>
      <c r="Z35" s="33"/>
      <c r="AA35" s="33"/>
      <c r="AB35" s="41"/>
      <c r="AC35" s="41"/>
      <c r="AD35" s="33"/>
      <c r="AE35" s="33"/>
      <c r="AF35" s="33"/>
      <c r="AG35" s="41"/>
      <c r="AH35" s="33"/>
      <c r="AI35" s="33"/>
      <c r="AJ35" s="41"/>
      <c r="AK35" s="33"/>
      <c r="AL35" s="33"/>
      <c r="AM35" s="41"/>
      <c r="AN35" s="41"/>
      <c r="AO35" s="41"/>
      <c r="AP35" s="41"/>
      <c r="AQ35" s="41"/>
      <c r="AR35" s="41"/>
      <c r="AS35" s="41"/>
      <c r="AT35" s="42"/>
    </row>
    <row r="36" spans="1:46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2"/>
      <c r="L36" s="41"/>
      <c r="M36" s="33"/>
      <c r="N36" s="32"/>
      <c r="O36" s="41"/>
      <c r="P36" s="33"/>
      <c r="Q36" s="32"/>
      <c r="R36" s="41"/>
      <c r="S36" s="41"/>
      <c r="T36" s="33"/>
      <c r="U36" s="33"/>
      <c r="V36" s="41"/>
      <c r="W36" s="33"/>
      <c r="X36" s="33"/>
      <c r="Y36" s="41"/>
      <c r="Z36" s="33"/>
      <c r="AA36" s="33"/>
      <c r="AB36" s="41"/>
      <c r="AC36" s="41"/>
      <c r="AD36" s="33"/>
      <c r="AE36" s="33"/>
      <c r="AF36" s="33"/>
      <c r="AG36" s="41"/>
      <c r="AH36" s="33"/>
      <c r="AI36" s="33"/>
      <c r="AJ36" s="41"/>
      <c r="AK36" s="33"/>
      <c r="AL36" s="33"/>
      <c r="AM36" s="41"/>
      <c r="AN36" s="41"/>
      <c r="AO36" s="41"/>
      <c r="AP36" s="41"/>
      <c r="AQ36" s="41"/>
      <c r="AR36" s="41"/>
      <c r="AS36" s="41"/>
      <c r="AT36" s="42"/>
    </row>
  </sheetData>
  <printOptions horizontalCentered="1" verticalCentered="1"/>
  <pageMargins left="0.25" right="0.46" top="0.25" bottom="0" header="0.38" footer="0.29"/>
  <pageSetup horizontalDpi="300" verticalDpi="300" orientation="landscape" paperSize="5" scale="75" r:id="rId1"/>
  <headerFooter alignWithMargins="0">
    <oddHeader>&amp;LNew Smyrna&amp;CAPF Florida State Championship&amp;RJune 14,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U42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21.00390625" style="0" customWidth="1"/>
    <col min="2" max="2" width="8.8515625" style="0" customWidth="1"/>
    <col min="3" max="4" width="9.140625" style="0" hidden="1" customWidth="1"/>
    <col min="6" max="6" width="9.57421875" style="0" hidden="1" customWidth="1"/>
    <col min="7" max="7" width="0" style="0" hidden="1" customWidth="1"/>
    <col min="11" max="12" width="0" style="0" hidden="1" customWidth="1"/>
    <col min="14" max="15" width="0" style="0" hidden="1" customWidth="1"/>
    <col min="17" max="18" width="0" style="0" hidden="1" customWidth="1"/>
    <col min="21" max="22" width="0" style="0" hidden="1" customWidth="1"/>
    <col min="24" max="25" width="9.140625" style="0" hidden="1" customWidth="1"/>
    <col min="27" max="28" width="0" style="0" hidden="1" customWidth="1"/>
    <col min="32" max="33" width="0" style="0" hidden="1" customWidth="1"/>
    <col min="35" max="36" width="0" style="0" hidden="1" customWidth="1"/>
    <col min="38" max="39" width="0" style="0" hidden="1" customWidth="1"/>
    <col min="43" max="43" width="12.421875" style="0" customWidth="1"/>
    <col min="44" max="44" width="3.57421875" style="0" customWidth="1"/>
  </cols>
  <sheetData>
    <row r="1" spans="1:45" s="20" customFormat="1" ht="112.5">
      <c r="A1" s="1" t="s">
        <v>0</v>
      </c>
      <c r="B1" s="1" t="s">
        <v>1</v>
      </c>
      <c r="C1" s="1" t="s">
        <v>27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33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29" t="s">
        <v>21</v>
      </c>
      <c r="AQ1" s="27" t="s">
        <v>25</v>
      </c>
      <c r="AR1" s="21" t="s">
        <v>20</v>
      </c>
      <c r="AS1" s="77" t="s">
        <v>22</v>
      </c>
    </row>
    <row r="2" spans="1:45" s="20" customFormat="1" ht="13.5" customHeight="1">
      <c r="A2" s="25" t="s">
        <v>35</v>
      </c>
      <c r="B2" s="22">
        <v>18</v>
      </c>
      <c r="C2" s="79" t="s">
        <v>73</v>
      </c>
      <c r="D2" s="23">
        <v>1</v>
      </c>
      <c r="E2" s="14">
        <v>19</v>
      </c>
      <c r="F2" s="12"/>
      <c r="G2" s="12"/>
      <c r="H2" s="70">
        <v>73.3</v>
      </c>
      <c r="I2" s="22">
        <v>75</v>
      </c>
      <c r="J2" s="61">
        <v>0</v>
      </c>
      <c r="K2" s="60">
        <v>195</v>
      </c>
      <c r="L2" s="61">
        <v>0</v>
      </c>
      <c r="M2" s="84">
        <v>195</v>
      </c>
      <c r="N2" s="14"/>
      <c r="O2" s="17">
        <f aca="true" t="shared" si="0" ref="O2:O16">IF(N2&gt;0,0,M2)</f>
        <v>195</v>
      </c>
      <c r="P2" s="71">
        <v>0</v>
      </c>
      <c r="Q2" s="14"/>
      <c r="R2" s="17">
        <f aca="true" t="shared" si="1" ref="R2:R16">IF(Q2&gt;0,0,P2)</f>
        <v>0</v>
      </c>
      <c r="S2" s="69">
        <f>IF(COUNT(K2,N2)&gt;2,"out",MAX(J2,O2,R2))</f>
        <v>195</v>
      </c>
      <c r="T2" s="70">
        <v>120</v>
      </c>
      <c r="U2" s="14"/>
      <c r="V2" s="17">
        <f aca="true" t="shared" si="2" ref="V2:V16">IF(U2&gt;0,0,T2)</f>
        <v>120</v>
      </c>
      <c r="W2" s="71">
        <v>0</v>
      </c>
      <c r="X2" s="14"/>
      <c r="Y2" s="17">
        <f aca="true" t="shared" si="3" ref="Y2:Y16">IF(X2&gt;0,0,W2)</f>
        <v>0</v>
      </c>
      <c r="Z2" s="71">
        <v>0</v>
      </c>
      <c r="AA2" s="14"/>
      <c r="AB2" s="17">
        <f aca="true" t="shared" si="4" ref="AB2:AB16">IF(AA2&gt;0,0,Z2)</f>
        <v>0</v>
      </c>
      <c r="AC2" s="69">
        <f>MAX(T2,W2,Z2)</f>
        <v>120</v>
      </c>
      <c r="AD2" s="15">
        <f aca="true" t="shared" si="5" ref="AD2:AD16">S2+AC2</f>
        <v>315</v>
      </c>
      <c r="AE2" s="70">
        <v>165</v>
      </c>
      <c r="AF2" s="14"/>
      <c r="AG2" s="17">
        <f aca="true" t="shared" si="6" ref="AG2:AG16">IF(AF2&gt;0,0,AE2)</f>
        <v>165</v>
      </c>
      <c r="AH2" s="70">
        <v>187.5</v>
      </c>
      <c r="AI2" s="14"/>
      <c r="AJ2" s="17">
        <f aca="true" t="shared" si="7" ref="AJ2:AJ16">IF(AI2&gt;0,0,AH2)</f>
        <v>187.5</v>
      </c>
      <c r="AK2" s="71">
        <v>0</v>
      </c>
      <c r="AL2" s="14"/>
      <c r="AM2" s="17">
        <f aca="true" t="shared" si="8" ref="AM2:AM16">IF(AL2&gt;0,0,AK2)</f>
        <v>0</v>
      </c>
      <c r="AN2" s="69">
        <f>MAX(AE2,AH2,AK2)</f>
        <v>187.5</v>
      </c>
      <c r="AO2" s="68">
        <f aca="true" t="shared" si="9" ref="AO2:AO16">(AN2+AC2+S2)</f>
        <v>502.5</v>
      </c>
      <c r="AP2" s="30">
        <f aca="true" t="shared" si="10" ref="AP2:AP16">(AO2*C2*D2)</f>
        <v>426.67275</v>
      </c>
      <c r="AQ2" s="28">
        <f aca="true" t="shared" si="11" ref="AQ2:AQ16">(AO2*2.2046)</f>
        <v>1107.8115</v>
      </c>
      <c r="AR2" s="22">
        <v>1</v>
      </c>
      <c r="AS2" s="78" t="s">
        <v>40</v>
      </c>
    </row>
    <row r="3" spans="1:45" s="20" customFormat="1" ht="13.5" customHeight="1">
      <c r="A3" s="25" t="s">
        <v>41</v>
      </c>
      <c r="B3" s="22">
        <v>34</v>
      </c>
      <c r="C3" s="72" t="s">
        <v>58</v>
      </c>
      <c r="D3" s="22">
        <v>1</v>
      </c>
      <c r="E3" s="14" t="s">
        <v>38</v>
      </c>
      <c r="F3" s="12"/>
      <c r="G3" s="12"/>
      <c r="H3" s="22">
        <v>69.5</v>
      </c>
      <c r="I3" s="22">
        <v>75</v>
      </c>
      <c r="J3" s="73">
        <v>110</v>
      </c>
      <c r="K3" s="74">
        <v>0</v>
      </c>
      <c r="L3" s="74">
        <v>0</v>
      </c>
      <c r="M3" s="74">
        <v>0</v>
      </c>
      <c r="N3" s="14"/>
      <c r="O3" s="17">
        <f t="shared" si="0"/>
        <v>0</v>
      </c>
      <c r="P3" s="74">
        <v>0</v>
      </c>
      <c r="Q3" s="14"/>
      <c r="R3" s="17">
        <f t="shared" si="1"/>
        <v>0</v>
      </c>
      <c r="S3" s="69">
        <f aca="true" t="shared" si="12" ref="S3:S16">IF(COUNT(K3,N3)&gt;2,"out",MAX(J3,O3,R3))</f>
        <v>110</v>
      </c>
      <c r="T3" s="70">
        <v>85</v>
      </c>
      <c r="U3" s="14"/>
      <c r="V3" s="17">
        <f t="shared" si="2"/>
        <v>85</v>
      </c>
      <c r="W3" s="75">
        <v>0</v>
      </c>
      <c r="X3" s="14"/>
      <c r="Y3" s="17">
        <f t="shared" si="3"/>
        <v>0</v>
      </c>
      <c r="Z3" s="70">
        <v>92.5</v>
      </c>
      <c r="AA3" s="14"/>
      <c r="AB3" s="17">
        <f t="shared" si="4"/>
        <v>92.5</v>
      </c>
      <c r="AC3" s="69">
        <f aca="true" t="shared" si="13" ref="AC3:AC16">MAX(T3,W3,Z3)</f>
        <v>92.5</v>
      </c>
      <c r="AD3" s="15">
        <f t="shared" si="5"/>
        <v>202.5</v>
      </c>
      <c r="AE3" s="70">
        <v>70</v>
      </c>
      <c r="AF3" s="14"/>
      <c r="AG3" s="17">
        <f t="shared" si="6"/>
        <v>70</v>
      </c>
      <c r="AH3" s="22">
        <v>85</v>
      </c>
      <c r="AI3" s="14"/>
      <c r="AJ3" s="17">
        <f t="shared" si="7"/>
        <v>85</v>
      </c>
      <c r="AK3" s="22">
        <v>92.5</v>
      </c>
      <c r="AL3" s="14"/>
      <c r="AM3" s="17">
        <f t="shared" si="8"/>
        <v>92.5</v>
      </c>
      <c r="AN3" s="69">
        <f aca="true" t="shared" si="14" ref="AN3:AN16">MAX(AE3,AH3,AK3)</f>
        <v>92.5</v>
      </c>
      <c r="AO3" s="68">
        <f t="shared" si="9"/>
        <v>295</v>
      </c>
      <c r="AP3" s="30">
        <f t="shared" si="10"/>
        <v>215.48275</v>
      </c>
      <c r="AQ3" s="28">
        <f t="shared" si="11"/>
        <v>650.3570000000001</v>
      </c>
      <c r="AR3" s="22">
        <v>1</v>
      </c>
      <c r="AS3" s="41" t="s">
        <v>34</v>
      </c>
    </row>
    <row r="4" spans="1:45" s="20" customFormat="1" ht="13.5" customHeight="1">
      <c r="A4" s="25" t="s">
        <v>42</v>
      </c>
      <c r="B4" s="22">
        <v>22</v>
      </c>
      <c r="C4" s="72" t="s">
        <v>59</v>
      </c>
      <c r="D4" s="22">
        <v>1</v>
      </c>
      <c r="E4" s="14" t="s">
        <v>29</v>
      </c>
      <c r="F4" s="12"/>
      <c r="G4" s="12"/>
      <c r="H4" s="22">
        <v>82.1</v>
      </c>
      <c r="I4" s="22">
        <v>82.5</v>
      </c>
      <c r="J4" s="80">
        <v>242.5</v>
      </c>
      <c r="K4" s="80">
        <v>260</v>
      </c>
      <c r="L4" s="80">
        <v>272.5</v>
      </c>
      <c r="M4" s="80">
        <v>260</v>
      </c>
      <c r="N4" s="81"/>
      <c r="O4" s="82">
        <f t="shared" si="0"/>
        <v>260</v>
      </c>
      <c r="P4" s="80">
        <v>272.5</v>
      </c>
      <c r="Q4" s="14"/>
      <c r="R4" s="17">
        <f t="shared" si="1"/>
        <v>272.5</v>
      </c>
      <c r="S4" s="69">
        <f t="shared" si="12"/>
        <v>272.5</v>
      </c>
      <c r="T4" s="70">
        <v>160</v>
      </c>
      <c r="U4" s="14"/>
      <c r="V4" s="17">
        <f t="shared" si="2"/>
        <v>160</v>
      </c>
      <c r="W4" s="71">
        <v>0</v>
      </c>
      <c r="X4" s="62"/>
      <c r="Y4" s="63">
        <f t="shared" si="3"/>
        <v>0</v>
      </c>
      <c r="Z4" s="71">
        <v>0</v>
      </c>
      <c r="AA4" s="14"/>
      <c r="AB4" s="17">
        <f t="shared" si="4"/>
        <v>0</v>
      </c>
      <c r="AC4" s="69">
        <f t="shared" si="13"/>
        <v>160</v>
      </c>
      <c r="AD4" s="15">
        <f t="shared" si="5"/>
        <v>432.5</v>
      </c>
      <c r="AE4" s="70">
        <v>207.5</v>
      </c>
      <c r="AF4" s="14"/>
      <c r="AG4" s="17">
        <f t="shared" si="6"/>
        <v>207.5</v>
      </c>
      <c r="AH4" s="22">
        <v>232.5</v>
      </c>
      <c r="AI4" s="14"/>
      <c r="AJ4" s="17">
        <f t="shared" si="7"/>
        <v>232.5</v>
      </c>
      <c r="AK4" s="80">
        <v>240</v>
      </c>
      <c r="AL4" s="14"/>
      <c r="AM4" s="17">
        <f t="shared" si="8"/>
        <v>240</v>
      </c>
      <c r="AN4" s="69">
        <f t="shared" si="14"/>
        <v>240</v>
      </c>
      <c r="AO4" s="86">
        <f t="shared" si="9"/>
        <v>672.5</v>
      </c>
      <c r="AP4" s="30">
        <f t="shared" si="10"/>
        <v>434.872125</v>
      </c>
      <c r="AQ4" s="28">
        <f t="shared" si="11"/>
        <v>1482.5935000000002</v>
      </c>
      <c r="AR4" s="22">
        <v>1</v>
      </c>
      <c r="AS4" s="41"/>
    </row>
    <row r="5" spans="1:45" s="20" customFormat="1" ht="13.5" customHeight="1">
      <c r="A5" s="25" t="s">
        <v>43</v>
      </c>
      <c r="B5" s="22">
        <v>20</v>
      </c>
      <c r="C5" s="72" t="s">
        <v>60</v>
      </c>
      <c r="D5" s="22">
        <v>1</v>
      </c>
      <c r="E5" s="14" t="s">
        <v>29</v>
      </c>
      <c r="F5" s="12"/>
      <c r="G5" s="12"/>
      <c r="H5" s="22">
        <v>75.3</v>
      </c>
      <c r="I5" s="22">
        <v>82.5</v>
      </c>
      <c r="J5" s="22">
        <v>182.5</v>
      </c>
      <c r="K5" s="22">
        <v>192.5</v>
      </c>
      <c r="L5" s="22">
        <v>200</v>
      </c>
      <c r="M5" s="22">
        <v>192.5</v>
      </c>
      <c r="N5" s="14"/>
      <c r="O5" s="17">
        <f t="shared" si="0"/>
        <v>192.5</v>
      </c>
      <c r="P5" s="22">
        <v>200</v>
      </c>
      <c r="Q5" s="14"/>
      <c r="R5" s="17">
        <f t="shared" si="1"/>
        <v>200</v>
      </c>
      <c r="S5" s="69">
        <f t="shared" si="12"/>
        <v>200</v>
      </c>
      <c r="T5" s="70">
        <v>170</v>
      </c>
      <c r="U5" s="14"/>
      <c r="V5" s="17">
        <f t="shared" si="2"/>
        <v>170</v>
      </c>
      <c r="W5" s="70">
        <v>182.5</v>
      </c>
      <c r="X5" s="14"/>
      <c r="Y5" s="17">
        <f t="shared" si="3"/>
        <v>182.5</v>
      </c>
      <c r="Z5" s="70">
        <v>187.5</v>
      </c>
      <c r="AA5" s="14"/>
      <c r="AB5" s="17">
        <f t="shared" si="4"/>
        <v>187.5</v>
      </c>
      <c r="AC5" s="69">
        <f t="shared" si="13"/>
        <v>187.5</v>
      </c>
      <c r="AD5" s="15">
        <f t="shared" si="5"/>
        <v>387.5</v>
      </c>
      <c r="AE5" s="22">
        <v>180</v>
      </c>
      <c r="AF5" s="14"/>
      <c r="AG5" s="17">
        <f t="shared" si="6"/>
        <v>180</v>
      </c>
      <c r="AH5" s="22">
        <v>192.5</v>
      </c>
      <c r="AI5" s="14"/>
      <c r="AJ5" s="17">
        <f t="shared" si="7"/>
        <v>192.5</v>
      </c>
      <c r="AK5" s="22">
        <v>200</v>
      </c>
      <c r="AL5" s="14"/>
      <c r="AM5" s="17">
        <f t="shared" si="8"/>
        <v>200</v>
      </c>
      <c r="AN5" s="69">
        <f t="shared" si="14"/>
        <v>200</v>
      </c>
      <c r="AO5" s="68">
        <f t="shared" si="9"/>
        <v>587.5</v>
      </c>
      <c r="AP5" s="30">
        <f t="shared" si="10"/>
        <v>403.31875</v>
      </c>
      <c r="AQ5" s="28">
        <f t="shared" si="11"/>
        <v>1295.2025</v>
      </c>
      <c r="AR5" s="22">
        <v>2</v>
      </c>
      <c r="AS5" s="85" t="s">
        <v>57</v>
      </c>
    </row>
    <row r="6" spans="1:47" s="20" customFormat="1" ht="13.5" customHeight="1">
      <c r="A6" s="25" t="s">
        <v>44</v>
      </c>
      <c r="B6" s="22">
        <v>19</v>
      </c>
      <c r="C6" s="72" t="s">
        <v>61</v>
      </c>
      <c r="D6" s="22">
        <v>1</v>
      </c>
      <c r="E6" s="14">
        <v>19</v>
      </c>
      <c r="F6" s="12"/>
      <c r="G6" s="12"/>
      <c r="H6" s="22">
        <v>83.4</v>
      </c>
      <c r="I6" s="22">
        <v>90</v>
      </c>
      <c r="J6" s="22">
        <v>195</v>
      </c>
      <c r="K6" s="22">
        <v>227.5</v>
      </c>
      <c r="L6" s="76">
        <v>0</v>
      </c>
      <c r="M6" s="22">
        <v>227.5</v>
      </c>
      <c r="N6" s="14"/>
      <c r="O6" s="17">
        <f t="shared" si="0"/>
        <v>227.5</v>
      </c>
      <c r="P6" s="76">
        <v>0</v>
      </c>
      <c r="Q6" s="14"/>
      <c r="R6" s="17">
        <f t="shared" si="1"/>
        <v>0</v>
      </c>
      <c r="S6" s="69">
        <f t="shared" si="12"/>
        <v>227.5</v>
      </c>
      <c r="T6" s="70">
        <v>102.5</v>
      </c>
      <c r="U6" s="14"/>
      <c r="V6" s="17">
        <f t="shared" si="2"/>
        <v>102.5</v>
      </c>
      <c r="W6" s="70">
        <v>125</v>
      </c>
      <c r="X6" s="14"/>
      <c r="Y6" s="17">
        <f t="shared" si="3"/>
        <v>125</v>
      </c>
      <c r="Z6" s="75">
        <v>0</v>
      </c>
      <c r="AA6" s="14"/>
      <c r="AB6" s="17">
        <f t="shared" si="4"/>
        <v>0</v>
      </c>
      <c r="AC6" s="69">
        <f t="shared" si="13"/>
        <v>125</v>
      </c>
      <c r="AD6" s="15">
        <f t="shared" si="5"/>
        <v>352.5</v>
      </c>
      <c r="AE6" s="22">
        <v>185</v>
      </c>
      <c r="AF6" s="14"/>
      <c r="AG6" s="17">
        <f t="shared" si="6"/>
        <v>185</v>
      </c>
      <c r="AH6" s="22">
        <v>205</v>
      </c>
      <c r="AI6" s="14"/>
      <c r="AJ6" s="17">
        <f t="shared" si="7"/>
        <v>205</v>
      </c>
      <c r="AK6" s="76">
        <v>0</v>
      </c>
      <c r="AL6" s="14"/>
      <c r="AM6" s="17">
        <f t="shared" si="8"/>
        <v>0</v>
      </c>
      <c r="AN6" s="69">
        <f t="shared" si="14"/>
        <v>205</v>
      </c>
      <c r="AO6" s="68">
        <f t="shared" si="9"/>
        <v>557.5</v>
      </c>
      <c r="AP6" s="30">
        <f t="shared" si="10"/>
        <v>356.883625</v>
      </c>
      <c r="AQ6" s="28">
        <f t="shared" si="11"/>
        <v>1229.0645</v>
      </c>
      <c r="AR6" s="22">
        <v>1</v>
      </c>
      <c r="AS6" s="41" t="s">
        <v>34</v>
      </c>
      <c r="AU6" s="59" t="s">
        <v>34</v>
      </c>
    </row>
    <row r="7" spans="1:45" s="20" customFormat="1" ht="13.5" customHeight="1">
      <c r="A7" s="25" t="s">
        <v>45</v>
      </c>
      <c r="B7" s="22">
        <v>22</v>
      </c>
      <c r="C7" s="72" t="s">
        <v>62</v>
      </c>
      <c r="D7" s="22">
        <v>1</v>
      </c>
      <c r="E7" s="14" t="s">
        <v>29</v>
      </c>
      <c r="F7" s="12"/>
      <c r="G7" s="12"/>
      <c r="H7" s="22">
        <v>100</v>
      </c>
      <c r="I7" s="22">
        <v>100</v>
      </c>
      <c r="J7" s="22">
        <v>227.5</v>
      </c>
      <c r="K7" s="22">
        <v>230</v>
      </c>
      <c r="L7" s="76">
        <v>0</v>
      </c>
      <c r="M7" s="22">
        <v>230</v>
      </c>
      <c r="N7" s="14"/>
      <c r="O7" s="17">
        <f t="shared" si="0"/>
        <v>230</v>
      </c>
      <c r="P7" s="76">
        <v>0</v>
      </c>
      <c r="Q7" s="14"/>
      <c r="R7" s="17">
        <f t="shared" si="1"/>
        <v>0</v>
      </c>
      <c r="S7" s="69">
        <f t="shared" si="12"/>
        <v>230</v>
      </c>
      <c r="T7" s="70">
        <v>135</v>
      </c>
      <c r="U7" s="14"/>
      <c r="V7" s="17">
        <f t="shared" si="2"/>
        <v>135</v>
      </c>
      <c r="W7" s="75">
        <v>182.5</v>
      </c>
      <c r="X7" s="14"/>
      <c r="Y7" s="17">
        <f t="shared" si="3"/>
        <v>182.5</v>
      </c>
      <c r="Z7" s="84">
        <v>187.5</v>
      </c>
      <c r="AA7" s="14"/>
      <c r="AB7" s="17">
        <f t="shared" si="4"/>
        <v>187.5</v>
      </c>
      <c r="AC7" s="69">
        <f t="shared" si="13"/>
        <v>187.5</v>
      </c>
      <c r="AD7" s="15">
        <f t="shared" si="5"/>
        <v>417.5</v>
      </c>
      <c r="AE7" s="70">
        <v>227.5</v>
      </c>
      <c r="AF7" s="14"/>
      <c r="AG7" s="17">
        <f t="shared" si="6"/>
        <v>227.5</v>
      </c>
      <c r="AH7" s="22">
        <v>245</v>
      </c>
      <c r="AI7" s="14"/>
      <c r="AJ7" s="17">
        <f t="shared" si="7"/>
        <v>245</v>
      </c>
      <c r="AK7" s="22">
        <v>252.5</v>
      </c>
      <c r="AL7" s="14"/>
      <c r="AM7" s="17">
        <f t="shared" si="8"/>
        <v>252.5</v>
      </c>
      <c r="AN7" s="69">
        <f t="shared" si="14"/>
        <v>252.5</v>
      </c>
      <c r="AO7" s="68">
        <f t="shared" si="9"/>
        <v>670</v>
      </c>
      <c r="AP7" s="30">
        <f t="shared" si="10"/>
        <v>389.471</v>
      </c>
      <c r="AQ7" s="28">
        <f t="shared" si="11"/>
        <v>1477.082</v>
      </c>
      <c r="AR7" s="22">
        <v>1</v>
      </c>
      <c r="AS7" s="41" t="s">
        <v>34</v>
      </c>
    </row>
    <row r="8" spans="1:45" s="20" customFormat="1" ht="13.5" customHeight="1">
      <c r="A8" s="25" t="s">
        <v>46</v>
      </c>
      <c r="B8" s="22">
        <v>22</v>
      </c>
      <c r="C8" s="72" t="s">
        <v>63</v>
      </c>
      <c r="D8" s="22">
        <v>1</v>
      </c>
      <c r="E8" s="14" t="s">
        <v>29</v>
      </c>
      <c r="F8" s="12"/>
      <c r="G8" s="12"/>
      <c r="H8" s="22">
        <v>94.8</v>
      </c>
      <c r="I8" s="22">
        <v>100</v>
      </c>
      <c r="J8" s="22">
        <v>190</v>
      </c>
      <c r="K8" s="22">
        <v>205</v>
      </c>
      <c r="L8" s="76">
        <v>0</v>
      </c>
      <c r="M8" s="22">
        <v>205</v>
      </c>
      <c r="N8" s="14"/>
      <c r="O8" s="17">
        <f t="shared" si="0"/>
        <v>205</v>
      </c>
      <c r="P8" s="76">
        <v>0</v>
      </c>
      <c r="Q8" s="14"/>
      <c r="R8" s="17">
        <f t="shared" si="1"/>
        <v>0</v>
      </c>
      <c r="S8" s="69">
        <f t="shared" si="12"/>
        <v>205</v>
      </c>
      <c r="T8" s="70">
        <v>127.5</v>
      </c>
      <c r="U8" s="14"/>
      <c r="V8" s="17">
        <f t="shared" si="2"/>
        <v>127.5</v>
      </c>
      <c r="W8" s="75">
        <v>0</v>
      </c>
      <c r="X8" s="14">
        <v>0</v>
      </c>
      <c r="Y8" s="17">
        <f t="shared" si="3"/>
        <v>0</v>
      </c>
      <c r="Z8" s="75">
        <v>0</v>
      </c>
      <c r="AA8" s="14" t="s">
        <v>32</v>
      </c>
      <c r="AB8" s="17">
        <f t="shared" si="4"/>
        <v>0</v>
      </c>
      <c r="AC8" s="69">
        <f t="shared" si="13"/>
        <v>127.5</v>
      </c>
      <c r="AD8" s="15">
        <f t="shared" si="5"/>
        <v>332.5</v>
      </c>
      <c r="AE8" s="70">
        <v>220</v>
      </c>
      <c r="AF8" s="14"/>
      <c r="AG8" s="17">
        <f t="shared" si="6"/>
        <v>220</v>
      </c>
      <c r="AH8" s="22">
        <v>240</v>
      </c>
      <c r="AI8" s="14"/>
      <c r="AJ8" s="17">
        <f t="shared" si="7"/>
        <v>240</v>
      </c>
      <c r="AK8" s="80">
        <v>260</v>
      </c>
      <c r="AL8" s="14"/>
      <c r="AM8" s="17">
        <f t="shared" si="8"/>
        <v>260</v>
      </c>
      <c r="AN8" s="69">
        <f t="shared" si="14"/>
        <v>260</v>
      </c>
      <c r="AO8" s="68">
        <f t="shared" si="9"/>
        <v>592.5</v>
      </c>
      <c r="AP8" s="30">
        <f t="shared" si="10"/>
        <v>352.83375</v>
      </c>
      <c r="AQ8" s="28">
        <f t="shared" si="11"/>
        <v>1306.2255</v>
      </c>
      <c r="AR8" s="22">
        <v>2</v>
      </c>
      <c r="AS8" s="41" t="s">
        <v>34</v>
      </c>
    </row>
    <row r="9" spans="1:45" s="20" customFormat="1" ht="13.5" customHeight="1">
      <c r="A9" s="25" t="s">
        <v>47</v>
      </c>
      <c r="B9" s="22">
        <v>44</v>
      </c>
      <c r="C9" s="72" t="s">
        <v>64</v>
      </c>
      <c r="D9" s="22">
        <v>1.043</v>
      </c>
      <c r="E9" s="14" t="s">
        <v>31</v>
      </c>
      <c r="F9" s="12"/>
      <c r="G9" s="12"/>
      <c r="H9" s="22">
        <v>99.9</v>
      </c>
      <c r="I9" s="22">
        <v>100</v>
      </c>
      <c r="J9" s="22">
        <v>190</v>
      </c>
      <c r="K9" s="22">
        <v>210</v>
      </c>
      <c r="L9" s="22">
        <v>227.5</v>
      </c>
      <c r="M9" s="22">
        <v>210</v>
      </c>
      <c r="N9" s="14"/>
      <c r="O9" s="17">
        <f t="shared" si="0"/>
        <v>210</v>
      </c>
      <c r="P9" s="22">
        <v>227.5</v>
      </c>
      <c r="Q9" s="14"/>
      <c r="R9" s="17">
        <f t="shared" si="1"/>
        <v>227.5</v>
      </c>
      <c r="S9" s="69">
        <f t="shared" si="12"/>
        <v>227.5</v>
      </c>
      <c r="T9" s="70">
        <v>160</v>
      </c>
      <c r="U9" s="14"/>
      <c r="V9" s="17">
        <f t="shared" si="2"/>
        <v>160</v>
      </c>
      <c r="W9" s="75">
        <v>0</v>
      </c>
      <c r="X9" s="14"/>
      <c r="Y9" s="17">
        <f t="shared" si="3"/>
        <v>0</v>
      </c>
      <c r="Z9" s="70">
        <v>175</v>
      </c>
      <c r="AA9" s="14"/>
      <c r="AB9" s="17">
        <f t="shared" si="4"/>
        <v>175</v>
      </c>
      <c r="AC9" s="69">
        <f t="shared" si="13"/>
        <v>175</v>
      </c>
      <c r="AD9" s="15">
        <f t="shared" si="5"/>
        <v>402.5</v>
      </c>
      <c r="AE9" s="70">
        <v>220</v>
      </c>
      <c r="AF9" s="14"/>
      <c r="AG9" s="17">
        <f t="shared" si="6"/>
        <v>220</v>
      </c>
      <c r="AH9" s="22">
        <v>237.5</v>
      </c>
      <c r="AI9" s="14"/>
      <c r="AJ9" s="17">
        <f t="shared" si="7"/>
        <v>237.5</v>
      </c>
      <c r="AK9" s="22">
        <v>250</v>
      </c>
      <c r="AL9" s="14"/>
      <c r="AM9" s="17">
        <f t="shared" si="8"/>
        <v>250</v>
      </c>
      <c r="AN9" s="69">
        <f t="shared" si="14"/>
        <v>250</v>
      </c>
      <c r="AO9" s="68">
        <f t="shared" si="9"/>
        <v>652.5</v>
      </c>
      <c r="AP9" s="30">
        <f t="shared" si="10"/>
        <v>395.77821412500003</v>
      </c>
      <c r="AQ9" s="28">
        <f t="shared" si="11"/>
        <v>1438.5015</v>
      </c>
      <c r="AR9" s="22">
        <v>1</v>
      </c>
      <c r="AS9" s="41" t="s">
        <v>34</v>
      </c>
    </row>
    <row r="10" spans="1:45" s="20" customFormat="1" ht="13.5" customHeight="1">
      <c r="A10" s="25" t="s">
        <v>48</v>
      </c>
      <c r="B10" s="22">
        <v>19</v>
      </c>
      <c r="C10" s="72" t="s">
        <v>65</v>
      </c>
      <c r="D10" s="22">
        <v>1</v>
      </c>
      <c r="E10" s="14">
        <v>19</v>
      </c>
      <c r="F10" s="12"/>
      <c r="G10" s="12"/>
      <c r="H10" s="22">
        <v>100.5</v>
      </c>
      <c r="I10" s="22">
        <v>110</v>
      </c>
      <c r="J10" s="80">
        <v>305</v>
      </c>
      <c r="K10" s="80">
        <v>317.5</v>
      </c>
      <c r="L10" s="80">
        <v>330</v>
      </c>
      <c r="M10" s="80">
        <v>317.5</v>
      </c>
      <c r="N10" s="81"/>
      <c r="O10" s="82">
        <f t="shared" si="0"/>
        <v>317.5</v>
      </c>
      <c r="P10" s="80">
        <v>330</v>
      </c>
      <c r="Q10" s="14"/>
      <c r="R10" s="17">
        <f t="shared" si="1"/>
        <v>330</v>
      </c>
      <c r="S10" s="69">
        <f t="shared" si="12"/>
        <v>330</v>
      </c>
      <c r="T10" s="84">
        <v>205</v>
      </c>
      <c r="U10" s="14"/>
      <c r="V10" s="17">
        <f t="shared" si="2"/>
        <v>205</v>
      </c>
      <c r="W10" s="75">
        <v>0</v>
      </c>
      <c r="X10" s="14"/>
      <c r="Y10" s="17">
        <f t="shared" si="3"/>
        <v>0</v>
      </c>
      <c r="Z10" s="75">
        <v>0</v>
      </c>
      <c r="AA10" s="14"/>
      <c r="AB10" s="17">
        <f t="shared" si="4"/>
        <v>0</v>
      </c>
      <c r="AC10" s="69">
        <f t="shared" si="13"/>
        <v>205</v>
      </c>
      <c r="AD10" s="15">
        <f t="shared" si="5"/>
        <v>535</v>
      </c>
      <c r="AE10" s="70">
        <v>250</v>
      </c>
      <c r="AF10" s="14"/>
      <c r="AG10" s="17">
        <f t="shared" si="6"/>
        <v>250</v>
      </c>
      <c r="AH10" s="80">
        <v>275</v>
      </c>
      <c r="AI10" s="14"/>
      <c r="AJ10" s="17">
        <f t="shared" si="7"/>
        <v>275</v>
      </c>
      <c r="AK10" s="76">
        <v>0</v>
      </c>
      <c r="AL10" s="14"/>
      <c r="AM10" s="17">
        <f t="shared" si="8"/>
        <v>0</v>
      </c>
      <c r="AN10" s="69">
        <f t="shared" si="14"/>
        <v>275</v>
      </c>
      <c r="AO10" s="86">
        <f t="shared" si="9"/>
        <v>810</v>
      </c>
      <c r="AP10" s="30">
        <f t="shared" si="10"/>
        <v>469.92150000000004</v>
      </c>
      <c r="AQ10" s="28">
        <f t="shared" si="11"/>
        <v>1785.726</v>
      </c>
      <c r="AR10" s="22">
        <v>1</v>
      </c>
      <c r="AS10" s="41" t="s">
        <v>34</v>
      </c>
    </row>
    <row r="11" spans="1:45" s="20" customFormat="1" ht="13.5" customHeight="1">
      <c r="A11" s="25" t="s">
        <v>49</v>
      </c>
      <c r="B11" s="22">
        <v>25</v>
      </c>
      <c r="C11" s="72" t="s">
        <v>66</v>
      </c>
      <c r="D11" s="22">
        <v>1</v>
      </c>
      <c r="E11" s="14" t="s">
        <v>30</v>
      </c>
      <c r="F11" s="12"/>
      <c r="G11" s="12"/>
      <c r="H11" s="22">
        <v>107.2</v>
      </c>
      <c r="I11" s="22">
        <v>110</v>
      </c>
      <c r="J11" s="22">
        <v>300</v>
      </c>
      <c r="K11" s="22">
        <v>320</v>
      </c>
      <c r="L11" s="76">
        <v>0</v>
      </c>
      <c r="M11" s="22">
        <v>320</v>
      </c>
      <c r="N11" s="14"/>
      <c r="O11" s="17">
        <f t="shared" si="0"/>
        <v>320</v>
      </c>
      <c r="P11" s="76">
        <v>0</v>
      </c>
      <c r="Q11" s="14"/>
      <c r="R11" s="17">
        <f t="shared" si="1"/>
        <v>0</v>
      </c>
      <c r="S11" s="69">
        <f t="shared" si="12"/>
        <v>320</v>
      </c>
      <c r="T11" s="70">
        <v>185</v>
      </c>
      <c r="U11" s="14"/>
      <c r="V11" s="17">
        <f t="shared" si="2"/>
        <v>185</v>
      </c>
      <c r="W11" s="70">
        <v>200</v>
      </c>
      <c r="X11" s="14"/>
      <c r="Y11" s="17">
        <f t="shared" si="3"/>
        <v>200</v>
      </c>
      <c r="Z11" s="75">
        <v>0</v>
      </c>
      <c r="AA11" s="14"/>
      <c r="AB11" s="17">
        <f t="shared" si="4"/>
        <v>0</v>
      </c>
      <c r="AC11" s="69">
        <f t="shared" si="13"/>
        <v>200</v>
      </c>
      <c r="AD11" s="15">
        <f t="shared" si="5"/>
        <v>520</v>
      </c>
      <c r="AE11" s="22">
        <v>240</v>
      </c>
      <c r="AF11" s="14"/>
      <c r="AG11" s="17">
        <f t="shared" si="6"/>
        <v>240</v>
      </c>
      <c r="AH11" s="22">
        <v>255</v>
      </c>
      <c r="AI11" s="14"/>
      <c r="AJ11" s="17">
        <f t="shared" si="7"/>
        <v>255</v>
      </c>
      <c r="AK11" s="76">
        <v>0</v>
      </c>
      <c r="AL11" s="14"/>
      <c r="AM11" s="17">
        <f t="shared" si="8"/>
        <v>0</v>
      </c>
      <c r="AN11" s="69">
        <f t="shared" si="14"/>
        <v>255</v>
      </c>
      <c r="AO11" s="68">
        <f t="shared" si="9"/>
        <v>775</v>
      </c>
      <c r="AP11" s="30">
        <f t="shared" si="10"/>
        <v>439.23125</v>
      </c>
      <c r="AQ11" s="28">
        <f t="shared" si="11"/>
        <v>1708.565</v>
      </c>
      <c r="AR11" s="22">
        <v>1</v>
      </c>
      <c r="AS11" s="41" t="s">
        <v>34</v>
      </c>
    </row>
    <row r="12" spans="1:45" s="20" customFormat="1" ht="13.5" customHeight="1">
      <c r="A12" s="25" t="s">
        <v>50</v>
      </c>
      <c r="B12" s="22">
        <v>32</v>
      </c>
      <c r="C12" s="72" t="s">
        <v>67</v>
      </c>
      <c r="D12" s="22">
        <v>1</v>
      </c>
      <c r="E12" s="14" t="s">
        <v>30</v>
      </c>
      <c r="F12" s="12"/>
      <c r="G12" s="12"/>
      <c r="H12" s="22">
        <v>105.4</v>
      </c>
      <c r="I12" s="22">
        <v>110</v>
      </c>
      <c r="J12" s="22">
        <v>275</v>
      </c>
      <c r="K12" s="76">
        <v>285</v>
      </c>
      <c r="L12" s="22">
        <v>295</v>
      </c>
      <c r="M12" s="76">
        <v>0</v>
      </c>
      <c r="N12" s="14"/>
      <c r="O12" s="17">
        <f t="shared" si="0"/>
        <v>0</v>
      </c>
      <c r="P12" s="22">
        <v>295</v>
      </c>
      <c r="Q12" s="14"/>
      <c r="R12" s="17">
        <f t="shared" si="1"/>
        <v>295</v>
      </c>
      <c r="S12" s="69">
        <f t="shared" si="12"/>
        <v>295</v>
      </c>
      <c r="T12" s="70">
        <v>205</v>
      </c>
      <c r="U12" s="14"/>
      <c r="V12" s="17">
        <f t="shared" si="2"/>
        <v>205</v>
      </c>
      <c r="W12" s="70">
        <v>227.5</v>
      </c>
      <c r="X12" s="14"/>
      <c r="Y12" s="17">
        <f t="shared" si="3"/>
        <v>227.5</v>
      </c>
      <c r="Z12" s="70">
        <v>0</v>
      </c>
      <c r="AA12" s="14"/>
      <c r="AB12" s="17">
        <f t="shared" si="4"/>
        <v>0</v>
      </c>
      <c r="AC12" s="69">
        <f t="shared" si="13"/>
        <v>227.5</v>
      </c>
      <c r="AD12" s="15">
        <f t="shared" si="5"/>
        <v>522.5</v>
      </c>
      <c r="AE12" s="70">
        <v>227.5</v>
      </c>
      <c r="AF12" s="14"/>
      <c r="AG12" s="17">
        <f t="shared" si="6"/>
        <v>227.5</v>
      </c>
      <c r="AH12" s="76">
        <v>0</v>
      </c>
      <c r="AI12" s="14"/>
      <c r="AJ12" s="17">
        <f t="shared" si="7"/>
        <v>0</v>
      </c>
      <c r="AK12" s="76">
        <v>0</v>
      </c>
      <c r="AL12" s="14"/>
      <c r="AM12" s="17">
        <f t="shared" si="8"/>
        <v>0</v>
      </c>
      <c r="AN12" s="69">
        <f t="shared" si="14"/>
        <v>227.5</v>
      </c>
      <c r="AO12" s="68">
        <f t="shared" si="9"/>
        <v>750</v>
      </c>
      <c r="AP12" s="30">
        <f t="shared" si="10"/>
        <v>427.4625</v>
      </c>
      <c r="AQ12" s="28">
        <f t="shared" si="11"/>
        <v>1653.45</v>
      </c>
      <c r="AR12" s="22">
        <v>2</v>
      </c>
      <c r="AS12" s="41"/>
    </row>
    <row r="13" spans="1:45" s="20" customFormat="1" ht="13.5" customHeight="1">
      <c r="A13" s="25" t="s">
        <v>51</v>
      </c>
      <c r="B13" s="22">
        <v>24</v>
      </c>
      <c r="C13" s="72" t="s">
        <v>68</v>
      </c>
      <c r="D13" s="22">
        <v>1</v>
      </c>
      <c r="E13" s="14" t="s">
        <v>30</v>
      </c>
      <c r="F13" s="12"/>
      <c r="G13" s="12"/>
      <c r="H13" s="22">
        <v>105.3</v>
      </c>
      <c r="I13" s="22">
        <v>110</v>
      </c>
      <c r="J13" s="22">
        <v>272.5</v>
      </c>
      <c r="K13" s="22">
        <v>295</v>
      </c>
      <c r="L13" s="22">
        <v>317.5</v>
      </c>
      <c r="M13" s="22">
        <v>295</v>
      </c>
      <c r="N13" s="14"/>
      <c r="O13" s="17">
        <f t="shared" si="0"/>
        <v>295</v>
      </c>
      <c r="P13" s="22">
        <v>317.5</v>
      </c>
      <c r="Q13" s="14"/>
      <c r="R13" s="17">
        <f t="shared" si="1"/>
        <v>317.5</v>
      </c>
      <c r="S13" s="69">
        <f t="shared" si="12"/>
        <v>317.5</v>
      </c>
      <c r="T13" s="70">
        <v>170</v>
      </c>
      <c r="U13" s="14"/>
      <c r="V13" s="17">
        <f t="shared" si="2"/>
        <v>170</v>
      </c>
      <c r="W13" s="70">
        <v>180</v>
      </c>
      <c r="X13" s="14"/>
      <c r="Y13" s="17">
        <f t="shared" si="3"/>
        <v>180</v>
      </c>
      <c r="Z13" s="75">
        <v>0</v>
      </c>
      <c r="AA13" s="14"/>
      <c r="AB13" s="17">
        <f t="shared" si="4"/>
        <v>0</v>
      </c>
      <c r="AC13" s="69">
        <f t="shared" si="13"/>
        <v>180</v>
      </c>
      <c r="AD13" s="15">
        <f t="shared" si="5"/>
        <v>497.5</v>
      </c>
      <c r="AE13" s="70">
        <v>245</v>
      </c>
      <c r="AF13" s="14"/>
      <c r="AG13" s="17">
        <f t="shared" si="6"/>
        <v>245</v>
      </c>
      <c r="AH13" s="76">
        <v>0</v>
      </c>
      <c r="AI13" s="14"/>
      <c r="AJ13" s="17">
        <f t="shared" si="7"/>
        <v>0</v>
      </c>
      <c r="AK13" s="76">
        <v>0</v>
      </c>
      <c r="AL13" s="14"/>
      <c r="AM13" s="17">
        <f t="shared" si="8"/>
        <v>0</v>
      </c>
      <c r="AN13" s="69">
        <f t="shared" si="14"/>
        <v>245</v>
      </c>
      <c r="AO13" s="68">
        <f t="shared" si="9"/>
        <v>742.5</v>
      </c>
      <c r="AP13" s="30">
        <f t="shared" si="10"/>
        <v>423.29925000000003</v>
      </c>
      <c r="AQ13" s="28">
        <f t="shared" si="11"/>
        <v>1636.9155</v>
      </c>
      <c r="AR13" s="22">
        <v>3</v>
      </c>
      <c r="AS13" s="41" t="s">
        <v>34</v>
      </c>
    </row>
    <row r="14" spans="1:46" s="20" customFormat="1" ht="13.5" customHeight="1">
      <c r="A14" s="25" t="s">
        <v>52</v>
      </c>
      <c r="B14" s="22">
        <v>24</v>
      </c>
      <c r="C14" s="72" t="s">
        <v>69</v>
      </c>
      <c r="D14" s="22">
        <v>1</v>
      </c>
      <c r="E14" s="14" t="s">
        <v>30</v>
      </c>
      <c r="F14" s="12"/>
      <c r="G14" s="12"/>
      <c r="H14" s="22">
        <v>118.8</v>
      </c>
      <c r="I14" s="22">
        <v>125</v>
      </c>
      <c r="J14" s="22">
        <v>255</v>
      </c>
      <c r="K14" s="22">
        <v>270</v>
      </c>
      <c r="L14" s="76">
        <v>0</v>
      </c>
      <c r="M14" s="22">
        <v>270</v>
      </c>
      <c r="N14" s="14"/>
      <c r="O14" s="17">
        <f t="shared" si="0"/>
        <v>270</v>
      </c>
      <c r="P14" s="76">
        <v>0</v>
      </c>
      <c r="Q14" s="14"/>
      <c r="R14" s="17">
        <f t="shared" si="1"/>
        <v>0</v>
      </c>
      <c r="S14" s="69">
        <f t="shared" si="12"/>
        <v>270</v>
      </c>
      <c r="T14" s="70">
        <v>165</v>
      </c>
      <c r="U14" s="14"/>
      <c r="V14" s="17">
        <f t="shared" si="2"/>
        <v>165</v>
      </c>
      <c r="W14" s="70">
        <v>175</v>
      </c>
      <c r="X14" s="14"/>
      <c r="Y14" s="17">
        <f t="shared" si="3"/>
        <v>175</v>
      </c>
      <c r="Z14" s="70">
        <v>182.5</v>
      </c>
      <c r="AA14" s="14"/>
      <c r="AB14" s="17">
        <f t="shared" si="4"/>
        <v>182.5</v>
      </c>
      <c r="AC14" s="69">
        <f t="shared" si="13"/>
        <v>182.5</v>
      </c>
      <c r="AD14" s="15">
        <f t="shared" si="5"/>
        <v>452.5</v>
      </c>
      <c r="AE14" s="70">
        <v>255</v>
      </c>
      <c r="AF14" s="14"/>
      <c r="AG14" s="17">
        <f t="shared" si="6"/>
        <v>255</v>
      </c>
      <c r="AH14" s="22">
        <v>270</v>
      </c>
      <c r="AI14" s="14"/>
      <c r="AJ14" s="17">
        <f t="shared" si="7"/>
        <v>270</v>
      </c>
      <c r="AK14" s="22">
        <v>277.5</v>
      </c>
      <c r="AL14" s="14"/>
      <c r="AM14" s="17">
        <f t="shared" si="8"/>
        <v>277.5</v>
      </c>
      <c r="AN14" s="69">
        <f t="shared" si="14"/>
        <v>277.5</v>
      </c>
      <c r="AO14" s="68">
        <f t="shared" si="9"/>
        <v>730</v>
      </c>
      <c r="AP14" s="30">
        <f t="shared" si="10"/>
        <v>403.106</v>
      </c>
      <c r="AQ14" s="28">
        <f t="shared" si="11"/>
        <v>1609.3580000000002</v>
      </c>
      <c r="AR14" s="22">
        <v>2</v>
      </c>
      <c r="AS14" s="41" t="s">
        <v>34</v>
      </c>
      <c r="AT14" s="59" t="s">
        <v>34</v>
      </c>
    </row>
    <row r="15" spans="1:45" s="20" customFormat="1" ht="13.5" customHeight="1">
      <c r="A15" s="25" t="s">
        <v>53</v>
      </c>
      <c r="B15" s="22">
        <v>37</v>
      </c>
      <c r="C15" s="72" t="s">
        <v>70</v>
      </c>
      <c r="D15" s="22">
        <v>1</v>
      </c>
      <c r="E15" s="14" t="s">
        <v>55</v>
      </c>
      <c r="F15" s="12"/>
      <c r="G15" s="12"/>
      <c r="H15" s="22">
        <v>124.7</v>
      </c>
      <c r="I15" s="22">
        <v>125</v>
      </c>
      <c r="J15" s="80">
        <v>352.5</v>
      </c>
      <c r="K15" s="76">
        <v>0</v>
      </c>
      <c r="L15" s="76">
        <v>0</v>
      </c>
      <c r="M15" s="76">
        <v>0</v>
      </c>
      <c r="N15" s="14"/>
      <c r="O15" s="17">
        <f t="shared" si="0"/>
        <v>0</v>
      </c>
      <c r="P15" s="76">
        <v>0</v>
      </c>
      <c r="Q15" s="14"/>
      <c r="R15" s="17">
        <f t="shared" si="1"/>
        <v>0</v>
      </c>
      <c r="S15" s="69">
        <f t="shared" si="12"/>
        <v>352.5</v>
      </c>
      <c r="T15" s="70">
        <v>260</v>
      </c>
      <c r="U15" s="14"/>
      <c r="V15" s="17">
        <f t="shared" si="2"/>
        <v>260</v>
      </c>
      <c r="W15" s="75">
        <v>0</v>
      </c>
      <c r="X15" s="14"/>
      <c r="Y15" s="17">
        <f t="shared" si="3"/>
        <v>0</v>
      </c>
      <c r="Z15" s="71">
        <v>0</v>
      </c>
      <c r="AA15" s="14"/>
      <c r="AB15" s="17">
        <f t="shared" si="4"/>
        <v>0</v>
      </c>
      <c r="AC15" s="69">
        <f t="shared" si="13"/>
        <v>260</v>
      </c>
      <c r="AD15" s="15">
        <f t="shared" si="5"/>
        <v>612.5</v>
      </c>
      <c r="AE15" s="70">
        <v>300</v>
      </c>
      <c r="AF15" s="14"/>
      <c r="AG15" s="17">
        <f t="shared" si="6"/>
        <v>300</v>
      </c>
      <c r="AH15" s="22">
        <v>320</v>
      </c>
      <c r="AI15" s="14"/>
      <c r="AJ15" s="17">
        <f t="shared" si="7"/>
        <v>320</v>
      </c>
      <c r="AK15" s="22">
        <v>327.5</v>
      </c>
      <c r="AL15" s="14"/>
      <c r="AM15" s="17">
        <f t="shared" si="8"/>
        <v>327.5</v>
      </c>
      <c r="AN15" s="69">
        <f t="shared" si="14"/>
        <v>327.5</v>
      </c>
      <c r="AO15" s="86">
        <f t="shared" si="9"/>
        <v>940</v>
      </c>
      <c r="AP15" s="30">
        <f t="shared" si="10"/>
        <v>513.005</v>
      </c>
      <c r="AQ15" s="28">
        <f t="shared" si="11"/>
        <v>2072.324</v>
      </c>
      <c r="AR15" s="22">
        <v>1</v>
      </c>
      <c r="AS15" s="78" t="s">
        <v>72</v>
      </c>
    </row>
    <row r="16" spans="1:45" s="42" customFormat="1" ht="13.5" customHeight="1">
      <c r="A16" s="67" t="s">
        <v>54</v>
      </c>
      <c r="B16" s="22">
        <v>37</v>
      </c>
      <c r="C16" s="72" t="s">
        <v>71</v>
      </c>
      <c r="D16" s="22">
        <v>1</v>
      </c>
      <c r="E16" s="14" t="s">
        <v>38</v>
      </c>
      <c r="F16" s="12"/>
      <c r="G16" s="12"/>
      <c r="H16" s="22">
        <v>124.9</v>
      </c>
      <c r="I16" s="22">
        <v>125</v>
      </c>
      <c r="J16" s="22">
        <v>322.5</v>
      </c>
      <c r="K16" s="22">
        <v>340</v>
      </c>
      <c r="L16" s="22">
        <v>350</v>
      </c>
      <c r="M16" s="22">
        <v>340</v>
      </c>
      <c r="N16" s="14"/>
      <c r="O16" s="17">
        <f t="shared" si="0"/>
        <v>340</v>
      </c>
      <c r="P16" s="22">
        <v>350</v>
      </c>
      <c r="Q16" s="14"/>
      <c r="R16" s="17">
        <f t="shared" si="1"/>
        <v>350</v>
      </c>
      <c r="S16" s="69">
        <f t="shared" si="12"/>
        <v>350</v>
      </c>
      <c r="T16" s="70">
        <v>262.5</v>
      </c>
      <c r="U16" s="14"/>
      <c r="V16" s="17">
        <f t="shared" si="2"/>
        <v>262.5</v>
      </c>
      <c r="W16" s="70">
        <v>270</v>
      </c>
      <c r="X16" s="14"/>
      <c r="Y16" s="17">
        <f t="shared" si="3"/>
        <v>270</v>
      </c>
      <c r="Z16" s="84">
        <v>277.5</v>
      </c>
      <c r="AA16" s="14"/>
      <c r="AB16" s="17">
        <f t="shared" si="4"/>
        <v>277.5</v>
      </c>
      <c r="AC16" s="69">
        <f t="shared" si="13"/>
        <v>277.5</v>
      </c>
      <c r="AD16" s="15">
        <f t="shared" si="5"/>
        <v>627.5</v>
      </c>
      <c r="AE16" s="75">
        <v>0</v>
      </c>
      <c r="AF16" s="14"/>
      <c r="AG16" s="17">
        <f t="shared" si="6"/>
        <v>0</v>
      </c>
      <c r="AH16" s="22">
        <v>267.5</v>
      </c>
      <c r="AI16" s="14"/>
      <c r="AJ16" s="17">
        <f t="shared" si="7"/>
        <v>267.5</v>
      </c>
      <c r="AK16" s="76">
        <v>0</v>
      </c>
      <c r="AL16" s="14"/>
      <c r="AM16" s="17">
        <f t="shared" si="8"/>
        <v>0</v>
      </c>
      <c r="AN16" s="69">
        <f t="shared" si="14"/>
        <v>267.5</v>
      </c>
      <c r="AO16" s="68">
        <f t="shared" si="9"/>
        <v>895</v>
      </c>
      <c r="AP16" s="30">
        <f t="shared" si="10"/>
        <v>488.22249999999997</v>
      </c>
      <c r="AQ16" s="28">
        <f t="shared" si="11"/>
        <v>1973.1170000000002</v>
      </c>
      <c r="AR16" s="22">
        <v>2</v>
      </c>
      <c r="AS16" s="41"/>
    </row>
    <row r="17" spans="1:45" s="55" customFormat="1" ht="13.5" customHeight="1">
      <c r="A17" s="47"/>
      <c r="B17" s="48"/>
      <c r="C17" s="49"/>
      <c r="D17" s="50"/>
      <c r="E17" s="44"/>
      <c r="F17" s="48"/>
      <c r="G17" s="48"/>
      <c r="H17" s="43"/>
      <c r="I17" s="44"/>
      <c r="J17" s="43"/>
      <c r="K17" s="44"/>
      <c r="L17" s="51"/>
      <c r="M17" s="43"/>
      <c r="N17" s="44"/>
      <c r="O17" s="51"/>
      <c r="P17" s="43"/>
      <c r="Q17" s="44"/>
      <c r="R17" s="51"/>
      <c r="S17" s="46"/>
      <c r="T17" s="43"/>
      <c r="U17" s="44"/>
      <c r="V17" s="51"/>
      <c r="W17" s="43"/>
      <c r="X17" s="44"/>
      <c r="Y17" s="51"/>
      <c r="Z17" s="43"/>
      <c r="AA17" s="44"/>
      <c r="AB17" s="51"/>
      <c r="AC17" s="46"/>
      <c r="AD17" s="43"/>
      <c r="AE17" s="43"/>
      <c r="AF17" s="44"/>
      <c r="AG17" s="51"/>
      <c r="AH17" s="43"/>
      <c r="AI17" s="44"/>
      <c r="AJ17" s="51"/>
      <c r="AK17" s="43"/>
      <c r="AL17" s="44"/>
      <c r="AM17" s="51"/>
      <c r="AN17" s="46"/>
      <c r="AO17" s="52"/>
      <c r="AP17" s="53"/>
      <c r="AQ17" s="53"/>
      <c r="AR17" s="54"/>
      <c r="AS17" s="54"/>
    </row>
    <row r="18" spans="1:45" s="55" customFormat="1" ht="13.5" customHeight="1">
      <c r="A18" s="83" t="s">
        <v>74</v>
      </c>
      <c r="B18" s="48"/>
      <c r="C18" s="49"/>
      <c r="D18" s="49"/>
      <c r="E18" s="44"/>
      <c r="F18" s="48"/>
      <c r="G18" s="48"/>
      <c r="H18" s="43"/>
      <c r="I18" s="44"/>
      <c r="J18" s="43"/>
      <c r="K18" s="44"/>
      <c r="L18" s="51"/>
      <c r="M18" s="43"/>
      <c r="N18" s="44"/>
      <c r="O18" s="51"/>
      <c r="P18" s="43"/>
      <c r="Q18" s="44"/>
      <c r="R18" s="51"/>
      <c r="S18" s="46"/>
      <c r="T18" s="43"/>
      <c r="U18" s="44"/>
      <c r="V18" s="51"/>
      <c r="W18" s="43"/>
      <c r="X18" s="44"/>
      <c r="Y18" s="51"/>
      <c r="Z18" s="43"/>
      <c r="AA18" s="44"/>
      <c r="AB18" s="51"/>
      <c r="AC18" s="46"/>
      <c r="AD18" s="43"/>
      <c r="AE18" s="43"/>
      <c r="AF18" s="44"/>
      <c r="AG18" s="51"/>
      <c r="AH18" s="43"/>
      <c r="AI18" s="44"/>
      <c r="AJ18" s="51"/>
      <c r="AK18" s="43"/>
      <c r="AL18" s="44"/>
      <c r="AM18" s="51"/>
      <c r="AN18" s="46"/>
      <c r="AO18" s="52"/>
      <c r="AP18" s="53"/>
      <c r="AQ18" s="53"/>
      <c r="AR18" s="54"/>
      <c r="AS18" s="54"/>
    </row>
    <row r="19" spans="1:45" s="55" customFormat="1" ht="13.5" customHeight="1">
      <c r="A19" s="48"/>
      <c r="B19" s="48"/>
      <c r="C19" s="49"/>
      <c r="D19" s="49"/>
      <c r="E19" s="44"/>
      <c r="F19" s="48"/>
      <c r="G19" s="48"/>
      <c r="H19" s="43"/>
      <c r="I19" s="44"/>
      <c r="J19" s="43"/>
      <c r="K19" s="44"/>
      <c r="L19" s="51"/>
      <c r="M19" s="43"/>
      <c r="N19" s="44"/>
      <c r="O19" s="51"/>
      <c r="P19" s="43"/>
      <c r="Q19" s="44"/>
      <c r="R19" s="51"/>
      <c r="S19" s="46"/>
      <c r="T19" s="43"/>
      <c r="U19" s="44"/>
      <c r="V19" s="51"/>
      <c r="W19" s="43"/>
      <c r="X19" s="44"/>
      <c r="Y19" s="51"/>
      <c r="Z19" s="43"/>
      <c r="AA19" s="44"/>
      <c r="AB19" s="51"/>
      <c r="AC19" s="46"/>
      <c r="AD19" s="43"/>
      <c r="AE19" s="43"/>
      <c r="AF19" s="44"/>
      <c r="AG19" s="51"/>
      <c r="AH19" s="43"/>
      <c r="AI19" s="44"/>
      <c r="AJ19" s="51"/>
      <c r="AK19" s="43"/>
      <c r="AL19" s="44"/>
      <c r="AM19" s="51"/>
      <c r="AN19" s="46"/>
      <c r="AO19" s="52"/>
      <c r="AP19" s="53"/>
      <c r="AQ19" s="53"/>
      <c r="AR19" s="54"/>
      <c r="AS19" s="54"/>
    </row>
    <row r="20" spans="1:45" s="55" customFormat="1" ht="13.5" customHeight="1">
      <c r="A20" s="48"/>
      <c r="B20" s="48"/>
      <c r="C20" s="49"/>
      <c r="D20" s="50"/>
      <c r="E20" s="44"/>
      <c r="F20" s="48"/>
      <c r="G20" s="48"/>
      <c r="H20" s="43"/>
      <c r="I20" s="44"/>
      <c r="J20" s="43"/>
      <c r="K20" s="44"/>
      <c r="L20" s="51"/>
      <c r="M20" s="43"/>
      <c r="N20" s="44"/>
      <c r="O20" s="51"/>
      <c r="P20" s="43"/>
      <c r="Q20" s="44"/>
      <c r="R20" s="51"/>
      <c r="S20" s="46"/>
      <c r="T20" s="43"/>
      <c r="U20" s="44"/>
      <c r="V20" s="51"/>
      <c r="W20" s="43"/>
      <c r="X20" s="44"/>
      <c r="Y20" s="51"/>
      <c r="Z20" s="43"/>
      <c r="AA20" s="44"/>
      <c r="AB20" s="51"/>
      <c r="AC20" s="46"/>
      <c r="AD20" s="43"/>
      <c r="AE20" s="43"/>
      <c r="AF20" s="44"/>
      <c r="AG20" s="51"/>
      <c r="AH20" s="43"/>
      <c r="AI20" s="44"/>
      <c r="AJ20" s="51"/>
      <c r="AK20" s="43"/>
      <c r="AL20" s="44"/>
      <c r="AM20" s="51"/>
      <c r="AN20" s="46"/>
      <c r="AO20" s="52"/>
      <c r="AP20" s="53"/>
      <c r="AQ20" s="53"/>
      <c r="AR20" s="54"/>
      <c r="AS20" s="54"/>
    </row>
    <row r="21" spans="1:45" s="55" customFormat="1" ht="13.5" customHeight="1">
      <c r="A21" s="48"/>
      <c r="B21" s="48"/>
      <c r="C21" s="49"/>
      <c r="D21" s="50"/>
      <c r="E21" s="44"/>
      <c r="F21" s="48"/>
      <c r="G21" s="48"/>
      <c r="H21" s="43"/>
      <c r="I21" s="44"/>
      <c r="J21" s="43"/>
      <c r="K21" s="44"/>
      <c r="L21" s="51"/>
      <c r="M21" s="43"/>
      <c r="N21" s="44"/>
      <c r="O21" s="51"/>
      <c r="P21" s="43"/>
      <c r="Q21" s="44"/>
      <c r="R21" s="51"/>
      <c r="S21" s="46"/>
      <c r="T21" s="43"/>
      <c r="U21" s="44"/>
      <c r="V21" s="51"/>
      <c r="W21" s="43"/>
      <c r="X21" s="44"/>
      <c r="Y21" s="51"/>
      <c r="Z21" s="43"/>
      <c r="AA21" s="44"/>
      <c r="AB21" s="51"/>
      <c r="AC21" s="46"/>
      <c r="AD21" s="43"/>
      <c r="AE21" s="43"/>
      <c r="AF21" s="44"/>
      <c r="AG21" s="51"/>
      <c r="AH21" s="43"/>
      <c r="AI21" s="44"/>
      <c r="AJ21" s="51"/>
      <c r="AK21" s="43"/>
      <c r="AL21" s="44"/>
      <c r="AM21" s="51"/>
      <c r="AN21" s="46"/>
      <c r="AO21" s="52"/>
      <c r="AP21" s="53"/>
      <c r="AQ21" s="53"/>
      <c r="AR21" s="54"/>
      <c r="AS21" s="54"/>
    </row>
    <row r="22" spans="1:45" s="55" customFormat="1" ht="13.5" customHeight="1">
      <c r="A22" s="48"/>
      <c r="B22" s="48"/>
      <c r="C22" s="49"/>
      <c r="D22" s="49"/>
      <c r="E22" s="44"/>
      <c r="F22" s="48"/>
      <c r="G22" s="48"/>
      <c r="H22" s="43"/>
      <c r="I22" s="44"/>
      <c r="J22" s="43"/>
      <c r="K22" s="44"/>
      <c r="L22" s="51"/>
      <c r="M22" s="43"/>
      <c r="N22" s="44"/>
      <c r="O22" s="51"/>
      <c r="P22" s="43"/>
      <c r="Q22" s="44"/>
      <c r="R22" s="51"/>
      <c r="S22" s="46"/>
      <c r="T22" s="43"/>
      <c r="U22" s="44"/>
      <c r="V22" s="51"/>
      <c r="W22" s="43"/>
      <c r="X22" s="44"/>
      <c r="Y22" s="51"/>
      <c r="Z22" s="43"/>
      <c r="AA22" s="44"/>
      <c r="AB22" s="51"/>
      <c r="AC22" s="46"/>
      <c r="AD22" s="43"/>
      <c r="AE22" s="43"/>
      <c r="AF22" s="44"/>
      <c r="AG22" s="51"/>
      <c r="AH22" s="43"/>
      <c r="AI22" s="44"/>
      <c r="AJ22" s="51"/>
      <c r="AK22" s="43"/>
      <c r="AL22" s="44"/>
      <c r="AM22" s="51"/>
      <c r="AN22" s="46"/>
      <c r="AO22" s="52"/>
      <c r="AP22" s="53"/>
      <c r="AQ22" s="53"/>
      <c r="AR22" s="54"/>
      <c r="AS22" s="54"/>
    </row>
    <row r="23" spans="1:45" s="55" customFormat="1" ht="13.5" customHeight="1">
      <c r="A23" s="48"/>
      <c r="B23" s="48"/>
      <c r="C23" s="48"/>
      <c r="D23" s="50"/>
      <c r="E23" s="44"/>
      <c r="F23" s="48"/>
      <c r="G23" s="48"/>
      <c r="H23" s="43"/>
      <c r="I23" s="44"/>
      <c r="J23" s="43"/>
      <c r="K23" s="44"/>
      <c r="L23" s="51"/>
      <c r="M23" s="43"/>
      <c r="N23" s="44"/>
      <c r="O23" s="51"/>
      <c r="P23" s="43"/>
      <c r="Q23" s="44"/>
      <c r="R23" s="51"/>
      <c r="S23" s="46"/>
      <c r="T23" s="43"/>
      <c r="U23" s="44"/>
      <c r="V23" s="51"/>
      <c r="W23" s="43"/>
      <c r="X23" s="44"/>
      <c r="Y23" s="51"/>
      <c r="Z23" s="43"/>
      <c r="AA23" s="44"/>
      <c r="AB23" s="51"/>
      <c r="AC23" s="46"/>
      <c r="AD23" s="43"/>
      <c r="AE23" s="43"/>
      <c r="AF23" s="44"/>
      <c r="AG23" s="51"/>
      <c r="AH23" s="43"/>
      <c r="AI23" s="44"/>
      <c r="AJ23" s="51"/>
      <c r="AK23" s="43"/>
      <c r="AL23" s="44"/>
      <c r="AM23" s="51"/>
      <c r="AN23" s="46"/>
      <c r="AO23" s="52"/>
      <c r="AP23" s="53"/>
      <c r="AQ23" s="53"/>
      <c r="AR23" s="54"/>
      <c r="AS23" s="54"/>
    </row>
    <row r="24" spans="1:45" s="55" customFormat="1" ht="13.5" customHeight="1">
      <c r="A24" s="48"/>
      <c r="B24" s="48"/>
      <c r="C24" s="49"/>
      <c r="D24" s="49"/>
      <c r="E24" s="44"/>
      <c r="F24" s="48"/>
      <c r="G24" s="48"/>
      <c r="H24" s="43"/>
      <c r="I24" s="44"/>
      <c r="J24" s="43"/>
      <c r="K24" s="44"/>
      <c r="L24" s="51"/>
      <c r="M24" s="43"/>
      <c r="N24" s="44"/>
      <c r="O24" s="51"/>
      <c r="P24" s="43"/>
      <c r="Q24" s="44"/>
      <c r="R24" s="51"/>
      <c r="S24" s="46"/>
      <c r="T24" s="43"/>
      <c r="U24" s="44"/>
      <c r="V24" s="51"/>
      <c r="W24" s="43"/>
      <c r="X24" s="44"/>
      <c r="Y24" s="51"/>
      <c r="Z24" s="43"/>
      <c r="AA24" s="44"/>
      <c r="AB24" s="51"/>
      <c r="AC24" s="46"/>
      <c r="AD24" s="43"/>
      <c r="AE24" s="43"/>
      <c r="AF24" s="44"/>
      <c r="AG24" s="51"/>
      <c r="AH24" s="43"/>
      <c r="AI24" s="44"/>
      <c r="AJ24" s="51"/>
      <c r="AK24" s="43"/>
      <c r="AL24" s="44"/>
      <c r="AM24" s="51"/>
      <c r="AN24" s="46"/>
      <c r="AO24" s="52"/>
      <c r="AP24" s="53"/>
      <c r="AQ24" s="53"/>
      <c r="AR24" s="54"/>
      <c r="AS24" s="54"/>
    </row>
    <row r="25" spans="1:45" s="55" customFormat="1" ht="13.5" customHeight="1">
      <c r="A25" s="48"/>
      <c r="B25" s="48"/>
      <c r="C25" s="49"/>
      <c r="D25" s="49"/>
      <c r="E25" s="44"/>
      <c r="F25" s="48"/>
      <c r="G25" s="48"/>
      <c r="H25" s="43"/>
      <c r="I25" s="44"/>
      <c r="J25" s="43"/>
      <c r="K25" s="44"/>
      <c r="L25" s="51"/>
      <c r="M25" s="43"/>
      <c r="N25" s="44"/>
      <c r="O25" s="51"/>
      <c r="P25" s="43"/>
      <c r="Q25" s="44"/>
      <c r="R25" s="51"/>
      <c r="S25" s="46"/>
      <c r="T25" s="43"/>
      <c r="U25" s="44"/>
      <c r="V25" s="51"/>
      <c r="W25" s="43"/>
      <c r="X25" s="44"/>
      <c r="Y25" s="51"/>
      <c r="Z25" s="43"/>
      <c r="AA25" s="44"/>
      <c r="AB25" s="51"/>
      <c r="AC25" s="46"/>
      <c r="AD25" s="43"/>
      <c r="AE25" s="43"/>
      <c r="AF25" s="44"/>
      <c r="AG25" s="51"/>
      <c r="AH25" s="43"/>
      <c r="AI25" s="44"/>
      <c r="AJ25" s="51"/>
      <c r="AK25" s="43"/>
      <c r="AL25" s="44"/>
      <c r="AM25" s="51"/>
      <c r="AN25" s="46"/>
      <c r="AO25" s="52"/>
      <c r="AP25" s="53"/>
      <c r="AQ25" s="53"/>
      <c r="AR25" s="54"/>
      <c r="AS25" s="54"/>
    </row>
    <row r="26" spans="1:45" s="55" customFormat="1" ht="13.5" customHeight="1">
      <c r="A26" s="48"/>
      <c r="B26" s="48"/>
      <c r="C26" s="49"/>
      <c r="D26" s="49"/>
      <c r="E26" s="44"/>
      <c r="F26" s="48"/>
      <c r="G26" s="48"/>
      <c r="H26" s="43"/>
      <c r="I26" s="44"/>
      <c r="J26" s="43"/>
      <c r="K26" s="44"/>
      <c r="L26" s="51"/>
      <c r="M26" s="43"/>
      <c r="N26" s="44"/>
      <c r="O26" s="51"/>
      <c r="P26" s="43"/>
      <c r="Q26" s="44"/>
      <c r="R26" s="51"/>
      <c r="S26" s="46"/>
      <c r="T26" s="43"/>
      <c r="U26" s="44"/>
      <c r="V26" s="51"/>
      <c r="W26" s="43"/>
      <c r="X26" s="44"/>
      <c r="Y26" s="51"/>
      <c r="Z26" s="43"/>
      <c r="AA26" s="44"/>
      <c r="AB26" s="51"/>
      <c r="AC26" s="46"/>
      <c r="AD26" s="43"/>
      <c r="AE26" s="43"/>
      <c r="AF26" s="44"/>
      <c r="AG26" s="51"/>
      <c r="AH26" s="43"/>
      <c r="AI26" s="44"/>
      <c r="AJ26" s="51"/>
      <c r="AK26" s="43"/>
      <c r="AL26" s="44"/>
      <c r="AM26" s="51"/>
      <c r="AN26" s="46"/>
      <c r="AO26" s="52"/>
      <c r="AP26" s="53"/>
      <c r="AQ26" s="53"/>
      <c r="AR26" s="54"/>
      <c r="AS26" s="54"/>
    </row>
    <row r="27" spans="1:45" s="55" customFormat="1" ht="13.5" customHeight="1">
      <c r="A27" s="48"/>
      <c r="B27" s="48"/>
      <c r="C27" s="48"/>
      <c r="D27" s="50"/>
      <c r="E27" s="44"/>
      <c r="F27" s="48"/>
      <c r="G27" s="48"/>
      <c r="H27" s="43"/>
      <c r="I27" s="44"/>
      <c r="J27" s="43"/>
      <c r="K27" s="44"/>
      <c r="L27" s="51"/>
      <c r="M27" s="43"/>
      <c r="N27" s="44"/>
      <c r="O27" s="51"/>
      <c r="P27" s="43"/>
      <c r="Q27" s="44"/>
      <c r="R27" s="51"/>
      <c r="S27" s="46"/>
      <c r="T27" s="43"/>
      <c r="U27" s="44"/>
      <c r="V27" s="51"/>
      <c r="W27" s="43"/>
      <c r="X27" s="44"/>
      <c r="Y27" s="51"/>
      <c r="Z27" s="43"/>
      <c r="AA27" s="44"/>
      <c r="AB27" s="51"/>
      <c r="AC27" s="46"/>
      <c r="AD27" s="43"/>
      <c r="AE27" s="43"/>
      <c r="AF27" s="44"/>
      <c r="AG27" s="51"/>
      <c r="AH27" s="43"/>
      <c r="AI27" s="44"/>
      <c r="AJ27" s="51"/>
      <c r="AK27" s="43"/>
      <c r="AL27" s="44"/>
      <c r="AM27" s="51"/>
      <c r="AN27" s="46"/>
      <c r="AO27" s="52"/>
      <c r="AP27" s="53"/>
      <c r="AQ27" s="53"/>
      <c r="AR27" s="54"/>
      <c r="AS27" s="54"/>
    </row>
    <row r="28" spans="1:45" s="55" customFormat="1" ht="13.5" customHeight="1">
      <c r="A28" s="48"/>
      <c r="B28" s="48"/>
      <c r="C28" s="49"/>
      <c r="D28" s="49"/>
      <c r="E28" s="44"/>
      <c r="F28" s="48"/>
      <c r="G28" s="48"/>
      <c r="H28" s="43"/>
      <c r="I28" s="44"/>
      <c r="J28" s="43"/>
      <c r="K28" s="44"/>
      <c r="L28" s="51"/>
      <c r="M28" s="43"/>
      <c r="N28" s="44"/>
      <c r="O28" s="51"/>
      <c r="P28" s="43"/>
      <c r="Q28" s="44"/>
      <c r="R28" s="51"/>
      <c r="S28" s="46"/>
      <c r="T28" s="43"/>
      <c r="U28" s="44"/>
      <c r="V28" s="51"/>
      <c r="W28" s="43"/>
      <c r="X28" s="44"/>
      <c r="Y28" s="51"/>
      <c r="Z28" s="43"/>
      <c r="AA28" s="44"/>
      <c r="AB28" s="51"/>
      <c r="AC28" s="46"/>
      <c r="AD28" s="43"/>
      <c r="AE28" s="43"/>
      <c r="AF28" s="44"/>
      <c r="AG28" s="51"/>
      <c r="AH28" s="43"/>
      <c r="AI28" s="44"/>
      <c r="AJ28" s="51"/>
      <c r="AK28" s="43"/>
      <c r="AL28" s="44"/>
      <c r="AM28" s="51"/>
      <c r="AN28" s="46"/>
      <c r="AO28" s="52"/>
      <c r="AP28" s="53"/>
      <c r="AQ28" s="53"/>
      <c r="AR28" s="54"/>
      <c r="AS28" s="54"/>
    </row>
    <row r="29" spans="1:45" s="55" customFormat="1" ht="12.75">
      <c r="A29" s="56"/>
      <c r="B29" s="48"/>
      <c r="C29" s="48"/>
      <c r="D29" s="48"/>
      <c r="E29" s="48"/>
      <c r="F29" s="48"/>
      <c r="G29" s="48"/>
      <c r="H29" s="48"/>
      <c r="I29" s="48"/>
      <c r="J29" s="48"/>
      <c r="K29" s="44"/>
      <c r="L29" s="54"/>
      <c r="M29" s="48"/>
      <c r="N29" s="44"/>
      <c r="O29" s="54"/>
      <c r="P29" s="48"/>
      <c r="Q29" s="44"/>
      <c r="R29" s="54"/>
      <c r="S29" s="54"/>
      <c r="T29" s="48"/>
      <c r="U29" s="48"/>
      <c r="V29" s="54"/>
      <c r="W29" s="48"/>
      <c r="X29" s="48"/>
      <c r="Y29" s="54"/>
      <c r="Z29" s="48"/>
      <c r="AA29" s="48"/>
      <c r="AB29" s="54"/>
      <c r="AC29" s="54"/>
      <c r="AD29" s="48"/>
      <c r="AE29" s="48"/>
      <c r="AF29" s="48"/>
      <c r="AG29" s="54"/>
      <c r="AH29" s="48"/>
      <c r="AI29" s="48"/>
      <c r="AJ29" s="54"/>
      <c r="AK29" s="48"/>
      <c r="AL29" s="48"/>
      <c r="AM29" s="54"/>
      <c r="AN29" s="54"/>
      <c r="AO29" s="54"/>
      <c r="AP29" s="54"/>
      <c r="AQ29" s="54"/>
      <c r="AR29" s="54"/>
      <c r="AS29" s="54"/>
    </row>
    <row r="30" s="56" customFormat="1" ht="12.75"/>
    <row r="31" s="56" customFormat="1" ht="12.75"/>
    <row r="32" s="56" customFormat="1" ht="12.75"/>
    <row r="33" s="56" customFormat="1" ht="12.75"/>
    <row r="34" s="56" customFormat="1" ht="12.75"/>
    <row r="35" s="56" customFormat="1" ht="12.75"/>
    <row r="36" s="56" customFormat="1" ht="12.75"/>
    <row r="37" s="56" customFormat="1" ht="12.75"/>
    <row r="38" s="56" customFormat="1" ht="12.75"/>
    <row r="39" s="56" customFormat="1" ht="12.75"/>
    <row r="40" s="56" customFormat="1" ht="12.75"/>
    <row r="41" s="56" customFormat="1" ht="12.75"/>
    <row r="42" s="56" customFormat="1" ht="12.75">
      <c r="A4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T28"/>
  <sheetViews>
    <sheetView workbookViewId="0" topLeftCell="A1">
      <selection activeCell="H9" sqref="H9"/>
    </sheetView>
  </sheetViews>
  <sheetFormatPr defaultColWidth="9.140625" defaultRowHeight="12.75"/>
  <cols>
    <col min="1" max="1" width="19.00390625" style="0" customWidth="1"/>
    <col min="3" max="4" width="9.140625" style="0" hidden="1" customWidth="1"/>
    <col min="6" max="7" width="0" style="0" hidden="1" customWidth="1"/>
    <col min="10" max="19" width="0" style="0" hidden="1" customWidth="1"/>
    <col min="21" max="22" width="0" style="0" hidden="1" customWidth="1"/>
    <col min="24" max="25" width="0" style="0" hidden="1" customWidth="1"/>
    <col min="27" max="28" width="0" style="0" hidden="1" customWidth="1"/>
    <col min="30" max="30" width="0" style="0" hidden="1" customWidth="1"/>
    <col min="32" max="33" width="0" style="0" hidden="1" customWidth="1"/>
    <col min="35" max="36" width="0" style="0" hidden="1" customWidth="1"/>
    <col min="38" max="39" width="0" style="0" hidden="1" customWidth="1"/>
    <col min="43" max="43" width="10.57421875" style="0" customWidth="1"/>
  </cols>
  <sheetData>
    <row r="1" spans="1:45" s="20" customFormat="1" ht="107.25">
      <c r="A1" s="1" t="s">
        <v>0</v>
      </c>
      <c r="B1" s="1" t="s">
        <v>1</v>
      </c>
      <c r="C1" s="1" t="s">
        <v>27</v>
      </c>
      <c r="D1" s="1" t="s">
        <v>23</v>
      </c>
      <c r="E1" s="1" t="s">
        <v>2</v>
      </c>
      <c r="F1" s="1" t="s">
        <v>3</v>
      </c>
      <c r="G1" s="1" t="s">
        <v>4</v>
      </c>
      <c r="H1" s="2" t="s">
        <v>26</v>
      </c>
      <c r="I1" s="3" t="s">
        <v>56</v>
      </c>
      <c r="J1" s="4" t="s">
        <v>5</v>
      </c>
      <c r="K1" s="5" t="s">
        <v>6</v>
      </c>
      <c r="L1" s="6" t="s">
        <v>7</v>
      </c>
      <c r="M1" s="7" t="s">
        <v>8</v>
      </c>
      <c r="N1" s="5" t="s">
        <v>6</v>
      </c>
      <c r="O1" s="6" t="s">
        <v>7</v>
      </c>
      <c r="P1" s="1" t="s">
        <v>9</v>
      </c>
      <c r="Q1" s="5" t="s">
        <v>6</v>
      </c>
      <c r="R1" s="6" t="s">
        <v>7</v>
      </c>
      <c r="S1" s="8" t="s">
        <v>10</v>
      </c>
      <c r="T1" s="9" t="s">
        <v>11</v>
      </c>
      <c r="U1" s="5" t="s">
        <v>6</v>
      </c>
      <c r="V1" s="6" t="s">
        <v>7</v>
      </c>
      <c r="W1" s="1" t="s">
        <v>12</v>
      </c>
      <c r="X1" s="5" t="s">
        <v>6</v>
      </c>
      <c r="Y1" s="6" t="s">
        <v>7</v>
      </c>
      <c r="Z1" s="1" t="s">
        <v>13</v>
      </c>
      <c r="AA1" s="5" t="s">
        <v>6</v>
      </c>
      <c r="AB1" s="6" t="s">
        <v>7</v>
      </c>
      <c r="AC1" s="8" t="s">
        <v>14</v>
      </c>
      <c r="AD1" s="10" t="s">
        <v>15</v>
      </c>
      <c r="AE1" s="1" t="s">
        <v>16</v>
      </c>
      <c r="AF1" s="5" t="s">
        <v>6</v>
      </c>
      <c r="AG1" s="6" t="s">
        <v>7</v>
      </c>
      <c r="AH1" s="1" t="s">
        <v>17</v>
      </c>
      <c r="AI1" s="5" t="s">
        <v>6</v>
      </c>
      <c r="AJ1" s="6" t="s">
        <v>7</v>
      </c>
      <c r="AK1" s="1" t="s">
        <v>18</v>
      </c>
      <c r="AL1" s="5" t="s">
        <v>6</v>
      </c>
      <c r="AM1" s="6" t="s">
        <v>7</v>
      </c>
      <c r="AN1" s="8" t="s">
        <v>19</v>
      </c>
      <c r="AO1" s="11" t="s">
        <v>24</v>
      </c>
      <c r="AP1" s="29" t="s">
        <v>21</v>
      </c>
      <c r="AQ1" s="27" t="s">
        <v>25</v>
      </c>
      <c r="AR1" s="21" t="s">
        <v>20</v>
      </c>
      <c r="AS1" s="21" t="s">
        <v>22</v>
      </c>
    </row>
    <row r="2" spans="1:46" s="20" customFormat="1" ht="13.5" customHeight="1">
      <c r="A2" s="22" t="s">
        <v>28</v>
      </c>
      <c r="B2" s="22">
        <v>31</v>
      </c>
      <c r="C2" s="92" t="s">
        <v>95</v>
      </c>
      <c r="D2" s="23">
        <v>1</v>
      </c>
      <c r="E2" s="14">
        <v>33</v>
      </c>
      <c r="F2" s="12"/>
      <c r="G2" s="12"/>
      <c r="H2" s="22">
        <v>73.2</v>
      </c>
      <c r="I2" s="22">
        <v>75</v>
      </c>
      <c r="J2" s="22">
        <v>1</v>
      </c>
      <c r="K2" s="14"/>
      <c r="L2" s="17">
        <f>IF(K2&gt;0,0,J2)</f>
        <v>1</v>
      </c>
      <c r="M2" s="70">
        <v>0</v>
      </c>
      <c r="N2" s="14"/>
      <c r="O2" s="17">
        <f>IF(N2&gt;0,0,M2)</f>
        <v>0</v>
      </c>
      <c r="P2" s="70">
        <v>0</v>
      </c>
      <c r="Q2" s="14"/>
      <c r="R2" s="17">
        <f>IF(Q2&gt;0,0,P2)</f>
        <v>0</v>
      </c>
      <c r="S2" s="69">
        <f>IF(COUNT(K2,N2)&gt;2,"out",MAX(L2,O2,R2))</f>
        <v>1</v>
      </c>
      <c r="T2" s="70">
        <v>145</v>
      </c>
      <c r="U2" s="14"/>
      <c r="V2" s="17">
        <f>IF(U2&gt;0,0,T2)</f>
        <v>145</v>
      </c>
      <c r="W2" s="70">
        <v>155</v>
      </c>
      <c r="X2" s="14"/>
      <c r="Y2" s="17">
        <f>IF(X2&gt;0,0,W2)</f>
        <v>155</v>
      </c>
      <c r="Z2" s="70">
        <v>165</v>
      </c>
      <c r="AA2" s="14"/>
      <c r="AB2" s="17">
        <f>IF(AA2&gt;0,0,Z2)</f>
        <v>165</v>
      </c>
      <c r="AC2" s="69">
        <f>MAX(T2,W2,Z2)</f>
        <v>165</v>
      </c>
      <c r="AD2" s="15">
        <f>S2+AC2</f>
        <v>166</v>
      </c>
      <c r="AE2" s="70">
        <v>227.5</v>
      </c>
      <c r="AF2" s="14"/>
      <c r="AG2" s="17">
        <f>IF(AF2&gt;0,0,AE2)</f>
        <v>227.5</v>
      </c>
      <c r="AH2" s="70">
        <v>245</v>
      </c>
      <c r="AI2" s="14"/>
      <c r="AJ2" s="17">
        <f>IF(AI2&gt;0,0,AH2)</f>
        <v>245</v>
      </c>
      <c r="AK2" s="70">
        <v>260</v>
      </c>
      <c r="AL2" s="14"/>
      <c r="AM2" s="17">
        <f>IF(AL2&gt;0,0,AK2)</f>
        <v>260</v>
      </c>
      <c r="AN2" s="69">
        <f>MAX(AE2,AH2,AK2)</f>
        <v>260</v>
      </c>
      <c r="AO2" s="70">
        <f>(AN2+AC2+S2)-1</f>
        <v>425</v>
      </c>
      <c r="AP2" s="93">
        <f>(AO2*C2*D2)</f>
        <v>297.98875000000004</v>
      </c>
      <c r="AQ2" s="93">
        <f>(AO2*2.2046)</f>
        <v>936.955</v>
      </c>
      <c r="AR2" s="22">
        <v>1</v>
      </c>
      <c r="AS2" s="22"/>
      <c r="AT2" s="59" t="s">
        <v>34</v>
      </c>
    </row>
    <row r="3" spans="1:45" s="20" customFormat="1" ht="13.5" customHeight="1">
      <c r="A3" s="22" t="s">
        <v>36</v>
      </c>
      <c r="B3" s="22">
        <v>51</v>
      </c>
      <c r="C3" s="94" t="s">
        <v>94</v>
      </c>
      <c r="D3" s="73">
        <v>1.147</v>
      </c>
      <c r="E3" s="14">
        <v>54</v>
      </c>
      <c r="F3" s="12"/>
      <c r="G3" s="12"/>
      <c r="H3" s="22">
        <v>107.5</v>
      </c>
      <c r="I3" s="22">
        <v>110</v>
      </c>
      <c r="J3" s="22">
        <v>1</v>
      </c>
      <c r="K3" s="14"/>
      <c r="L3" s="17">
        <f>IF(K3&gt;0,0,J3)</f>
        <v>1</v>
      </c>
      <c r="M3" s="70">
        <v>0</v>
      </c>
      <c r="N3" s="14"/>
      <c r="O3" s="17">
        <f>IF(N3&gt;0,0,M3)</f>
        <v>0</v>
      </c>
      <c r="P3" s="70">
        <v>0</v>
      </c>
      <c r="Q3" s="14"/>
      <c r="R3" s="17">
        <f>IF(Q3&gt;0,0,P3)</f>
        <v>0</v>
      </c>
      <c r="S3" s="69">
        <f>IF(COUNT(K3,N3)&gt;2,"out",MAX(L3,O3,R3))</f>
        <v>1</v>
      </c>
      <c r="T3" s="70">
        <v>250</v>
      </c>
      <c r="U3" s="14"/>
      <c r="V3" s="17">
        <f>IF(U3&gt;0,0,T3)</f>
        <v>250</v>
      </c>
      <c r="W3" s="71">
        <v>0</v>
      </c>
      <c r="X3" s="62"/>
      <c r="Y3" s="63">
        <f>IF(X3&gt;0,0,W3)</f>
        <v>0</v>
      </c>
      <c r="Z3" s="71">
        <v>0</v>
      </c>
      <c r="AA3" s="14"/>
      <c r="AB3" s="17">
        <f>IF(AA3&gt;0,0,Z3)</f>
        <v>0</v>
      </c>
      <c r="AC3" s="69">
        <f>MAX(T3,W3,Z3)</f>
        <v>250</v>
      </c>
      <c r="AD3" s="15">
        <f>S3+AC3</f>
        <v>251</v>
      </c>
      <c r="AE3" s="70">
        <v>235</v>
      </c>
      <c r="AF3" s="14"/>
      <c r="AG3" s="17">
        <f>IF(AF3&gt;0,0,AE3)</f>
        <v>235</v>
      </c>
      <c r="AH3" s="70">
        <v>250</v>
      </c>
      <c r="AI3" s="14"/>
      <c r="AJ3" s="17">
        <f>IF(AI3&gt;0,0,AH3)</f>
        <v>250</v>
      </c>
      <c r="AK3" s="71">
        <v>0</v>
      </c>
      <c r="AL3" s="14"/>
      <c r="AM3" s="17">
        <f>IF(AL3&gt;0,0,AK3)</f>
        <v>0</v>
      </c>
      <c r="AN3" s="69">
        <f>MAX(AE3,AH3,AK3)</f>
        <v>250</v>
      </c>
      <c r="AO3" s="70">
        <f>(AN3+AC3+S3)-1</f>
        <v>500</v>
      </c>
      <c r="AP3" s="93">
        <f>(AO3*C3*D3)</f>
        <v>324.77305000000007</v>
      </c>
      <c r="AQ3" s="93">
        <f>(AO3*2.2046)</f>
        <v>1102.3</v>
      </c>
      <c r="AR3" s="22">
        <v>1</v>
      </c>
      <c r="AS3" s="22"/>
    </row>
    <row r="4" spans="1:45" s="55" customFormat="1" ht="13.5" customHeight="1">
      <c r="A4" s="57"/>
      <c r="B4" s="57"/>
      <c r="C4" s="58"/>
      <c r="D4" s="49"/>
      <c r="E4" s="44"/>
      <c r="F4" s="48"/>
      <c r="G4" s="48"/>
      <c r="H4" s="58"/>
      <c r="I4" s="57"/>
      <c r="J4" s="43"/>
      <c r="K4" s="44"/>
      <c r="L4" s="51"/>
      <c r="M4" s="43"/>
      <c r="N4" s="44"/>
      <c r="O4" s="51"/>
      <c r="P4" s="43"/>
      <c r="Q4" s="44"/>
      <c r="R4" s="51"/>
      <c r="S4" s="46"/>
      <c r="T4" s="58"/>
      <c r="U4" s="44"/>
      <c r="V4" s="51"/>
      <c r="W4" s="58"/>
      <c r="X4" s="44"/>
      <c r="Y4" s="51"/>
      <c r="Z4" s="58"/>
      <c r="AA4" s="44"/>
      <c r="AB4" s="51"/>
      <c r="AC4" s="46"/>
      <c r="AD4" s="43"/>
      <c r="AE4" s="43"/>
      <c r="AF4" s="44"/>
      <c r="AG4" s="51"/>
      <c r="AH4" s="43"/>
      <c r="AI4" s="44"/>
      <c r="AJ4" s="51"/>
      <c r="AK4" s="43"/>
      <c r="AL4" s="44"/>
      <c r="AM4" s="51"/>
      <c r="AN4" s="46"/>
      <c r="AO4" s="52"/>
      <c r="AP4" s="53"/>
      <c r="AQ4" s="53"/>
      <c r="AR4" s="54"/>
      <c r="AS4" s="54"/>
    </row>
    <row r="5" spans="1:45" s="55" customFormat="1" ht="13.5" customHeight="1">
      <c r="A5" s="48"/>
      <c r="B5" s="48"/>
      <c r="C5" s="48"/>
      <c r="D5" s="50"/>
      <c r="E5" s="44"/>
      <c r="F5" s="48"/>
      <c r="G5" s="48"/>
      <c r="H5" s="43"/>
      <c r="I5" s="44"/>
      <c r="J5" s="43"/>
      <c r="K5" s="44"/>
      <c r="L5" s="51"/>
      <c r="M5" s="43"/>
      <c r="N5" s="44"/>
      <c r="O5" s="51"/>
      <c r="P5" s="43"/>
      <c r="Q5" s="44"/>
      <c r="R5" s="51"/>
      <c r="S5" s="46"/>
      <c r="T5" s="43"/>
      <c r="U5" s="44"/>
      <c r="V5" s="51"/>
      <c r="W5" s="43"/>
      <c r="X5" s="44"/>
      <c r="Y5" s="51"/>
      <c r="Z5" s="43"/>
      <c r="AA5" s="44"/>
      <c r="AB5" s="51"/>
      <c r="AC5" s="46"/>
      <c r="AD5" s="43"/>
      <c r="AE5" s="43"/>
      <c r="AF5" s="44"/>
      <c r="AG5" s="51"/>
      <c r="AH5" s="43"/>
      <c r="AI5" s="44"/>
      <c r="AJ5" s="51"/>
      <c r="AK5" s="43"/>
      <c r="AL5" s="44"/>
      <c r="AM5" s="51"/>
      <c r="AN5" s="46"/>
      <c r="AO5" s="52"/>
      <c r="AP5" s="53"/>
      <c r="AQ5" s="53"/>
      <c r="AR5" s="54"/>
      <c r="AS5" s="54"/>
    </row>
    <row r="6" spans="1:45" s="55" customFormat="1" ht="13.5" customHeight="1">
      <c r="A6" s="47"/>
      <c r="B6" s="48"/>
      <c r="C6" s="49"/>
      <c r="D6" s="50"/>
      <c r="E6" s="44"/>
      <c r="F6" s="48"/>
      <c r="G6" s="48"/>
      <c r="H6" s="43"/>
      <c r="I6" s="44"/>
      <c r="J6" s="43"/>
      <c r="K6" s="44"/>
      <c r="L6" s="51"/>
      <c r="M6" s="43"/>
      <c r="N6" s="44"/>
      <c r="O6" s="51"/>
      <c r="P6" s="43"/>
      <c r="Q6" s="44"/>
      <c r="R6" s="51"/>
      <c r="S6" s="46"/>
      <c r="T6" s="43"/>
      <c r="U6" s="44"/>
      <c r="V6" s="51"/>
      <c r="W6" s="43"/>
      <c r="X6" s="44"/>
      <c r="Y6" s="51"/>
      <c r="Z6" s="43"/>
      <c r="AA6" s="44"/>
      <c r="AB6" s="51"/>
      <c r="AC6" s="46"/>
      <c r="AD6" s="43"/>
      <c r="AE6" s="43"/>
      <c r="AF6" s="44"/>
      <c r="AG6" s="51"/>
      <c r="AH6" s="43"/>
      <c r="AI6" s="44"/>
      <c r="AJ6" s="51"/>
      <c r="AK6" s="43"/>
      <c r="AL6" s="44"/>
      <c r="AM6" s="51"/>
      <c r="AN6" s="46"/>
      <c r="AO6" s="52"/>
      <c r="AP6" s="53"/>
      <c r="AQ6" s="53"/>
      <c r="AR6" s="54"/>
      <c r="AS6" s="54"/>
    </row>
    <row r="7" spans="1:45" s="55" customFormat="1" ht="13.5" customHeight="1">
      <c r="A7" s="47"/>
      <c r="B7" s="48"/>
      <c r="C7" s="49"/>
      <c r="D7" s="49"/>
      <c r="E7" s="44"/>
      <c r="F7" s="48"/>
      <c r="G7" s="48"/>
      <c r="H7" s="43"/>
      <c r="I7" s="44"/>
      <c r="J7" s="43"/>
      <c r="K7" s="44"/>
      <c r="L7" s="51"/>
      <c r="M7" s="43"/>
      <c r="N7" s="44"/>
      <c r="O7" s="51"/>
      <c r="P7" s="43"/>
      <c r="Q7" s="44"/>
      <c r="R7" s="51"/>
      <c r="S7" s="46"/>
      <c r="T7" s="43"/>
      <c r="U7" s="44"/>
      <c r="V7" s="51"/>
      <c r="W7" s="43"/>
      <c r="X7" s="44"/>
      <c r="Y7" s="51"/>
      <c r="Z7" s="43"/>
      <c r="AA7" s="44"/>
      <c r="AB7" s="51"/>
      <c r="AC7" s="46"/>
      <c r="AD7" s="43"/>
      <c r="AE7" s="43"/>
      <c r="AF7" s="44"/>
      <c r="AG7" s="51"/>
      <c r="AH7" s="43"/>
      <c r="AI7" s="44"/>
      <c r="AJ7" s="51"/>
      <c r="AK7" s="43"/>
      <c r="AL7" s="44"/>
      <c r="AM7" s="51"/>
      <c r="AN7" s="46"/>
      <c r="AO7" s="52"/>
      <c r="AP7" s="53"/>
      <c r="AQ7" s="53"/>
      <c r="AR7" s="54"/>
      <c r="AS7" s="54"/>
    </row>
    <row r="8" spans="1:45" s="55" customFormat="1" ht="13.5" customHeight="1">
      <c r="A8" s="47"/>
      <c r="B8" s="48"/>
      <c r="C8" s="91" t="s">
        <v>34</v>
      </c>
      <c r="D8" s="50"/>
      <c r="E8" s="44"/>
      <c r="F8" s="48"/>
      <c r="G8" s="48"/>
      <c r="H8" s="43"/>
      <c r="I8" s="44"/>
      <c r="J8" s="43"/>
      <c r="K8" s="44"/>
      <c r="L8" s="51"/>
      <c r="M8" s="43"/>
      <c r="N8" s="44"/>
      <c r="O8" s="51"/>
      <c r="P8" s="43"/>
      <c r="Q8" s="44"/>
      <c r="R8" s="51"/>
      <c r="S8" s="46"/>
      <c r="T8" s="43"/>
      <c r="U8" s="44"/>
      <c r="V8" s="51"/>
      <c r="W8" s="43"/>
      <c r="X8" s="44"/>
      <c r="Y8" s="51"/>
      <c r="Z8" s="43"/>
      <c r="AA8" s="44"/>
      <c r="AB8" s="51"/>
      <c r="AC8" s="46"/>
      <c r="AD8" s="43"/>
      <c r="AE8" s="43"/>
      <c r="AF8" s="44"/>
      <c r="AG8" s="51"/>
      <c r="AH8" s="43"/>
      <c r="AI8" s="44"/>
      <c r="AJ8" s="51"/>
      <c r="AK8" s="43"/>
      <c r="AL8" s="44"/>
      <c r="AM8" s="51"/>
      <c r="AN8" s="46"/>
      <c r="AO8" s="52"/>
      <c r="AP8" s="53"/>
      <c r="AQ8" s="53"/>
      <c r="AR8" s="54"/>
      <c r="AS8" s="54"/>
    </row>
    <row r="9" spans="1:45" s="55" customFormat="1" ht="13.5" customHeight="1">
      <c r="A9" s="47"/>
      <c r="B9" s="48"/>
      <c r="C9" s="64" t="s">
        <v>34</v>
      </c>
      <c r="D9" s="50"/>
      <c r="E9" s="44"/>
      <c r="F9" s="48"/>
      <c r="G9" s="48"/>
      <c r="H9" s="43"/>
      <c r="I9" s="44"/>
      <c r="J9" s="43"/>
      <c r="K9" s="44"/>
      <c r="L9" s="51"/>
      <c r="M9" s="43"/>
      <c r="N9" s="44"/>
      <c r="O9" s="51"/>
      <c r="P9" s="43"/>
      <c r="Q9" s="44"/>
      <c r="R9" s="51"/>
      <c r="S9" s="46"/>
      <c r="T9" s="43"/>
      <c r="U9" s="44"/>
      <c r="V9" s="51"/>
      <c r="W9" s="43"/>
      <c r="X9" s="44"/>
      <c r="Y9" s="51"/>
      <c r="Z9" s="43"/>
      <c r="AA9" s="44"/>
      <c r="AB9" s="51"/>
      <c r="AC9" s="46"/>
      <c r="AD9" s="43"/>
      <c r="AE9" s="43"/>
      <c r="AF9" s="44"/>
      <c r="AG9" s="51"/>
      <c r="AH9" s="43"/>
      <c r="AI9" s="44"/>
      <c r="AJ9" s="51"/>
      <c r="AK9" s="43"/>
      <c r="AL9" s="44"/>
      <c r="AM9" s="51"/>
      <c r="AN9" s="46"/>
      <c r="AO9" s="52"/>
      <c r="AP9" s="53"/>
      <c r="AQ9" s="53"/>
      <c r="AR9" s="54"/>
      <c r="AS9" s="54"/>
    </row>
    <row r="10" spans="1:45" s="55" customFormat="1" ht="13.5" customHeight="1">
      <c r="A10" s="47"/>
      <c r="B10" s="48"/>
      <c r="C10" s="49"/>
      <c r="D10" s="50"/>
      <c r="E10" s="44"/>
      <c r="F10" s="48"/>
      <c r="G10" s="48"/>
      <c r="H10" s="43"/>
      <c r="I10" s="44"/>
      <c r="J10" s="43"/>
      <c r="K10" s="44"/>
      <c r="L10" s="51"/>
      <c r="M10" s="43"/>
      <c r="N10" s="44"/>
      <c r="O10" s="51"/>
      <c r="P10" s="43"/>
      <c r="Q10" s="44"/>
      <c r="R10" s="51"/>
      <c r="S10" s="46"/>
      <c r="T10" s="43"/>
      <c r="U10" s="44"/>
      <c r="V10" s="51"/>
      <c r="W10" s="43"/>
      <c r="X10" s="44"/>
      <c r="Y10" s="51"/>
      <c r="Z10" s="43"/>
      <c r="AA10" s="44"/>
      <c r="AB10" s="51"/>
      <c r="AC10" s="46"/>
      <c r="AD10" s="43"/>
      <c r="AE10" s="43"/>
      <c r="AF10" s="44"/>
      <c r="AG10" s="51"/>
      <c r="AH10" s="43"/>
      <c r="AI10" s="44"/>
      <c r="AJ10" s="51"/>
      <c r="AK10" s="43"/>
      <c r="AL10" s="44"/>
      <c r="AM10" s="51"/>
      <c r="AN10" s="46"/>
      <c r="AO10" s="52"/>
      <c r="AP10" s="53"/>
      <c r="AQ10" s="53"/>
      <c r="AR10" s="54"/>
      <c r="AS10" s="54"/>
    </row>
    <row r="11" spans="1:45" s="55" customFormat="1" ht="13.5" customHeight="1">
      <c r="A11" s="47"/>
      <c r="B11" s="48"/>
      <c r="C11" s="49"/>
      <c r="D11" s="50"/>
      <c r="E11" s="44"/>
      <c r="F11" s="48"/>
      <c r="G11" s="48"/>
      <c r="H11" s="43"/>
      <c r="I11" s="44"/>
      <c r="J11" s="43"/>
      <c r="K11" s="44"/>
      <c r="L11" s="51"/>
      <c r="M11" s="43"/>
      <c r="N11" s="44"/>
      <c r="O11" s="51"/>
      <c r="P11" s="43"/>
      <c r="Q11" s="44"/>
      <c r="R11" s="51"/>
      <c r="S11" s="46"/>
      <c r="T11" s="43"/>
      <c r="U11" s="44"/>
      <c r="V11" s="51"/>
      <c r="W11" s="43"/>
      <c r="X11" s="44"/>
      <c r="Y11" s="51"/>
      <c r="Z11" s="43"/>
      <c r="AA11" s="44"/>
      <c r="AB11" s="51"/>
      <c r="AC11" s="46"/>
      <c r="AD11" s="43"/>
      <c r="AE11" s="43"/>
      <c r="AF11" s="44"/>
      <c r="AG11" s="51"/>
      <c r="AH11" s="43"/>
      <c r="AI11" s="44"/>
      <c r="AJ11" s="51"/>
      <c r="AK11" s="43"/>
      <c r="AL11" s="44"/>
      <c r="AM11" s="51"/>
      <c r="AN11" s="46"/>
      <c r="AO11" s="52"/>
      <c r="AP11" s="53"/>
      <c r="AQ11" s="53"/>
      <c r="AR11" s="54"/>
      <c r="AS11" s="54"/>
    </row>
    <row r="12" spans="1:45" s="55" customFormat="1" ht="13.5" customHeight="1">
      <c r="A12" s="47"/>
      <c r="B12" s="48"/>
      <c r="C12" s="49"/>
      <c r="D12" s="50"/>
      <c r="E12" s="44"/>
      <c r="F12" s="48"/>
      <c r="G12" s="48"/>
      <c r="H12" s="43"/>
      <c r="I12" s="44"/>
      <c r="J12" s="43"/>
      <c r="K12" s="44"/>
      <c r="L12" s="51"/>
      <c r="M12" s="43"/>
      <c r="N12" s="44"/>
      <c r="O12" s="51"/>
      <c r="P12" s="43"/>
      <c r="Q12" s="44"/>
      <c r="R12" s="51"/>
      <c r="S12" s="46"/>
      <c r="T12" s="43"/>
      <c r="U12" s="44"/>
      <c r="V12" s="51"/>
      <c r="W12" s="43"/>
      <c r="X12" s="44"/>
      <c r="Y12" s="51"/>
      <c r="Z12" s="43"/>
      <c r="AA12" s="44"/>
      <c r="AB12" s="51"/>
      <c r="AC12" s="46"/>
      <c r="AD12" s="43"/>
      <c r="AE12" s="43"/>
      <c r="AF12" s="44"/>
      <c r="AG12" s="51"/>
      <c r="AH12" s="43"/>
      <c r="AI12" s="44"/>
      <c r="AJ12" s="51"/>
      <c r="AK12" s="43"/>
      <c r="AL12" s="44"/>
      <c r="AM12" s="51"/>
      <c r="AN12" s="46"/>
      <c r="AO12" s="52"/>
      <c r="AP12" s="53"/>
      <c r="AQ12" s="53"/>
      <c r="AR12" s="54"/>
      <c r="AS12" s="54"/>
    </row>
    <row r="13" spans="1:45" s="55" customFormat="1" ht="13.5" customHeight="1">
      <c r="A13" s="47"/>
      <c r="B13" s="48"/>
      <c r="C13" s="49"/>
      <c r="D13" s="50"/>
      <c r="E13" s="44"/>
      <c r="F13" s="48"/>
      <c r="G13" s="48"/>
      <c r="H13" s="43"/>
      <c r="I13" s="44"/>
      <c r="J13" s="43"/>
      <c r="K13" s="44"/>
      <c r="L13" s="51"/>
      <c r="M13" s="43"/>
      <c r="N13" s="44"/>
      <c r="O13" s="51"/>
      <c r="P13" s="43"/>
      <c r="Q13" s="44"/>
      <c r="R13" s="51"/>
      <c r="S13" s="46"/>
      <c r="T13" s="43"/>
      <c r="U13" s="44"/>
      <c r="V13" s="51"/>
      <c r="W13" s="43"/>
      <c r="X13" s="44"/>
      <c r="Y13" s="51"/>
      <c r="Z13" s="43"/>
      <c r="AA13" s="44"/>
      <c r="AB13" s="51"/>
      <c r="AC13" s="46"/>
      <c r="AD13" s="43"/>
      <c r="AE13" s="43"/>
      <c r="AF13" s="44"/>
      <c r="AG13" s="51"/>
      <c r="AH13" s="43"/>
      <c r="AI13" s="44"/>
      <c r="AJ13" s="51"/>
      <c r="AK13" s="43"/>
      <c r="AL13" s="44"/>
      <c r="AM13" s="51"/>
      <c r="AN13" s="46"/>
      <c r="AO13" s="52"/>
      <c r="AP13" s="53"/>
      <c r="AQ13" s="53"/>
      <c r="AR13" s="54"/>
      <c r="AS13" s="54"/>
    </row>
    <row r="14" spans="1:45" s="55" customFormat="1" ht="13.5" customHeight="1">
      <c r="A14" s="47"/>
      <c r="B14" s="48"/>
      <c r="C14" s="49"/>
      <c r="D14" s="49"/>
      <c r="E14" s="44"/>
      <c r="F14" s="48"/>
      <c r="G14" s="48"/>
      <c r="H14" s="43"/>
      <c r="I14" s="44"/>
      <c r="J14" s="43"/>
      <c r="K14" s="44"/>
      <c r="L14" s="51"/>
      <c r="M14" s="43"/>
      <c r="N14" s="44"/>
      <c r="O14" s="51"/>
      <c r="P14" s="43"/>
      <c r="Q14" s="44"/>
      <c r="R14" s="51"/>
      <c r="S14" s="46"/>
      <c r="T14" s="43"/>
      <c r="U14" s="44"/>
      <c r="V14" s="51"/>
      <c r="W14" s="43"/>
      <c r="X14" s="44"/>
      <c r="Y14" s="51"/>
      <c r="Z14" s="43"/>
      <c r="AA14" s="44"/>
      <c r="AB14" s="51"/>
      <c r="AC14" s="46"/>
      <c r="AD14" s="43"/>
      <c r="AE14" s="43"/>
      <c r="AF14" s="44"/>
      <c r="AG14" s="51"/>
      <c r="AH14" s="43"/>
      <c r="AI14" s="44"/>
      <c r="AJ14" s="51"/>
      <c r="AK14" s="43"/>
      <c r="AL14" s="44"/>
      <c r="AM14" s="51"/>
      <c r="AN14" s="46"/>
      <c r="AO14" s="52"/>
      <c r="AP14" s="53"/>
      <c r="AQ14" s="53"/>
      <c r="AR14" s="54"/>
      <c r="AS14" s="54"/>
    </row>
    <row r="15" spans="1:45" s="55" customFormat="1" ht="13.5" customHeight="1">
      <c r="A15" s="47"/>
      <c r="B15" s="48"/>
      <c r="C15" s="48"/>
      <c r="D15" s="50"/>
      <c r="E15" s="44"/>
      <c r="F15" s="48"/>
      <c r="G15" s="48"/>
      <c r="H15" s="43"/>
      <c r="I15" s="44"/>
      <c r="J15" s="43"/>
      <c r="K15" s="44"/>
      <c r="L15" s="51"/>
      <c r="M15" s="43"/>
      <c r="N15" s="44"/>
      <c r="O15" s="51"/>
      <c r="P15" s="43"/>
      <c r="Q15" s="44"/>
      <c r="R15" s="51"/>
      <c r="S15" s="46"/>
      <c r="T15" s="43"/>
      <c r="U15" s="44"/>
      <c r="V15" s="51"/>
      <c r="W15" s="43"/>
      <c r="X15" s="44"/>
      <c r="Y15" s="51"/>
      <c r="Z15" s="43"/>
      <c r="AA15" s="44"/>
      <c r="AB15" s="51"/>
      <c r="AC15" s="46"/>
      <c r="AD15" s="43"/>
      <c r="AE15" s="43"/>
      <c r="AF15" s="44"/>
      <c r="AG15" s="51"/>
      <c r="AH15" s="43"/>
      <c r="AI15" s="44"/>
      <c r="AJ15" s="51"/>
      <c r="AK15" s="43"/>
      <c r="AL15" s="44"/>
      <c r="AM15" s="51"/>
      <c r="AN15" s="46"/>
      <c r="AO15" s="52"/>
      <c r="AP15" s="53"/>
      <c r="AQ15" s="53"/>
      <c r="AR15" s="54"/>
      <c r="AS15" s="54"/>
    </row>
    <row r="16" spans="1:45" s="55" customFormat="1" ht="13.5" customHeight="1">
      <c r="A16" s="47"/>
      <c r="B16" s="48"/>
      <c r="C16" s="49"/>
      <c r="D16" s="50"/>
      <c r="E16" s="44"/>
      <c r="F16" s="48"/>
      <c r="G16" s="48"/>
      <c r="H16" s="43"/>
      <c r="I16" s="44"/>
      <c r="J16" s="43"/>
      <c r="K16" s="44"/>
      <c r="L16" s="51"/>
      <c r="M16" s="43"/>
      <c r="N16" s="44"/>
      <c r="O16" s="51"/>
      <c r="P16" s="43"/>
      <c r="Q16" s="44"/>
      <c r="R16" s="51"/>
      <c r="S16" s="46"/>
      <c r="T16" s="43"/>
      <c r="U16" s="44"/>
      <c r="V16" s="51"/>
      <c r="W16" s="43"/>
      <c r="X16" s="44"/>
      <c r="Y16" s="51"/>
      <c r="Z16" s="43"/>
      <c r="AA16" s="44"/>
      <c r="AB16" s="51"/>
      <c r="AC16" s="46"/>
      <c r="AD16" s="43"/>
      <c r="AE16" s="43"/>
      <c r="AF16" s="44"/>
      <c r="AG16" s="51"/>
      <c r="AH16" s="43"/>
      <c r="AI16" s="44"/>
      <c r="AJ16" s="51"/>
      <c r="AK16" s="43"/>
      <c r="AL16" s="44"/>
      <c r="AM16" s="51"/>
      <c r="AN16" s="46"/>
      <c r="AO16" s="52"/>
      <c r="AP16" s="53"/>
      <c r="AQ16" s="53"/>
      <c r="AR16" s="54"/>
      <c r="AS16" s="54"/>
    </row>
    <row r="17" spans="1:45" s="55" customFormat="1" ht="13.5" customHeight="1">
      <c r="A17" s="47"/>
      <c r="B17" s="48"/>
      <c r="C17" s="49"/>
      <c r="D17" s="49"/>
      <c r="E17" s="44"/>
      <c r="F17" s="48"/>
      <c r="G17" s="48"/>
      <c r="H17" s="43"/>
      <c r="I17" s="44"/>
      <c r="J17" s="43"/>
      <c r="K17" s="44"/>
      <c r="L17" s="51"/>
      <c r="M17" s="43"/>
      <c r="N17" s="44"/>
      <c r="O17" s="51"/>
      <c r="P17" s="43"/>
      <c r="Q17" s="44"/>
      <c r="R17" s="51"/>
      <c r="S17" s="46"/>
      <c r="T17" s="43"/>
      <c r="U17" s="44"/>
      <c r="V17" s="51"/>
      <c r="W17" s="43"/>
      <c r="X17" s="44"/>
      <c r="Y17" s="51"/>
      <c r="Z17" s="43"/>
      <c r="AA17" s="44"/>
      <c r="AB17" s="51"/>
      <c r="AC17" s="46"/>
      <c r="AD17" s="43"/>
      <c r="AE17" s="43"/>
      <c r="AF17" s="44"/>
      <c r="AG17" s="51"/>
      <c r="AH17" s="43"/>
      <c r="AI17" s="44"/>
      <c r="AJ17" s="51"/>
      <c r="AK17" s="43"/>
      <c r="AL17" s="44"/>
      <c r="AM17" s="51"/>
      <c r="AN17" s="46"/>
      <c r="AO17" s="52"/>
      <c r="AP17" s="53"/>
      <c r="AQ17" s="53"/>
      <c r="AR17" s="54"/>
      <c r="AS17" s="54"/>
    </row>
    <row r="18" spans="1:45" s="55" customFormat="1" ht="13.5" customHeight="1">
      <c r="A18" s="47"/>
      <c r="B18" s="48"/>
      <c r="C18" s="49"/>
      <c r="D18" s="49"/>
      <c r="E18" s="44"/>
      <c r="F18" s="48"/>
      <c r="G18" s="48"/>
      <c r="H18" s="43"/>
      <c r="I18" s="44"/>
      <c r="J18" s="43"/>
      <c r="K18" s="44"/>
      <c r="L18" s="51"/>
      <c r="M18" s="43"/>
      <c r="N18" s="44"/>
      <c r="O18" s="51"/>
      <c r="P18" s="43"/>
      <c r="Q18" s="44"/>
      <c r="R18" s="51"/>
      <c r="S18" s="46"/>
      <c r="T18" s="43"/>
      <c r="U18" s="44"/>
      <c r="V18" s="51"/>
      <c r="W18" s="43"/>
      <c r="X18" s="44"/>
      <c r="Y18" s="51"/>
      <c r="Z18" s="43"/>
      <c r="AA18" s="44"/>
      <c r="AB18" s="51"/>
      <c r="AC18" s="46"/>
      <c r="AD18" s="43"/>
      <c r="AE18" s="43"/>
      <c r="AF18" s="44"/>
      <c r="AG18" s="51"/>
      <c r="AH18" s="43"/>
      <c r="AI18" s="44"/>
      <c r="AJ18" s="51"/>
      <c r="AK18" s="43"/>
      <c r="AL18" s="44"/>
      <c r="AM18" s="51"/>
      <c r="AN18" s="46"/>
      <c r="AO18" s="52"/>
      <c r="AP18" s="53"/>
      <c r="AQ18" s="53"/>
      <c r="AR18" s="54"/>
      <c r="AS18" s="54"/>
    </row>
    <row r="19" spans="1:45" s="55" customFormat="1" ht="13.5" customHeight="1">
      <c r="A19" s="48"/>
      <c r="B19" s="48"/>
      <c r="C19" s="49"/>
      <c r="D19" s="50"/>
      <c r="E19" s="44"/>
      <c r="F19" s="48"/>
      <c r="G19" s="48"/>
      <c r="H19" s="43"/>
      <c r="I19" s="44"/>
      <c r="J19" s="43"/>
      <c r="K19" s="44"/>
      <c r="L19" s="51"/>
      <c r="M19" s="43"/>
      <c r="N19" s="44"/>
      <c r="O19" s="51"/>
      <c r="P19" s="43"/>
      <c r="Q19" s="44"/>
      <c r="R19" s="51"/>
      <c r="S19" s="46"/>
      <c r="T19" s="43"/>
      <c r="U19" s="44"/>
      <c r="V19" s="51"/>
      <c r="W19" s="43"/>
      <c r="X19" s="44"/>
      <c r="Y19" s="51"/>
      <c r="Z19" s="43"/>
      <c r="AA19" s="44"/>
      <c r="AB19" s="51"/>
      <c r="AC19" s="46"/>
      <c r="AD19" s="43"/>
      <c r="AE19" s="43"/>
      <c r="AF19" s="44"/>
      <c r="AG19" s="51"/>
      <c r="AH19" s="43"/>
      <c r="AI19" s="44"/>
      <c r="AJ19" s="51"/>
      <c r="AK19" s="43"/>
      <c r="AL19" s="44"/>
      <c r="AM19" s="51"/>
      <c r="AN19" s="46"/>
      <c r="AO19" s="52"/>
      <c r="AP19" s="53"/>
      <c r="AQ19" s="53"/>
      <c r="AR19" s="54"/>
      <c r="AS19" s="54"/>
    </row>
    <row r="20" spans="1:45" s="55" customFormat="1" ht="13.5" customHeight="1">
      <c r="A20" s="48"/>
      <c r="B20" s="48"/>
      <c r="C20" s="49"/>
      <c r="D20" s="50"/>
      <c r="E20" s="44"/>
      <c r="F20" s="48"/>
      <c r="G20" s="48"/>
      <c r="H20" s="43"/>
      <c r="I20" s="44"/>
      <c r="J20" s="43"/>
      <c r="K20" s="44"/>
      <c r="L20" s="51"/>
      <c r="M20" s="43"/>
      <c r="N20" s="44"/>
      <c r="O20" s="51"/>
      <c r="P20" s="43"/>
      <c r="Q20" s="44"/>
      <c r="R20" s="51"/>
      <c r="S20" s="46"/>
      <c r="T20" s="43"/>
      <c r="U20" s="44"/>
      <c r="V20" s="51"/>
      <c r="W20" s="43"/>
      <c r="X20" s="44"/>
      <c r="Y20" s="51"/>
      <c r="Z20" s="43"/>
      <c r="AA20" s="44"/>
      <c r="AB20" s="51"/>
      <c r="AC20" s="46"/>
      <c r="AD20" s="43"/>
      <c r="AE20" s="43"/>
      <c r="AF20" s="44"/>
      <c r="AG20" s="51"/>
      <c r="AH20" s="43"/>
      <c r="AI20" s="44"/>
      <c r="AJ20" s="51"/>
      <c r="AK20" s="43"/>
      <c r="AL20" s="44"/>
      <c r="AM20" s="51"/>
      <c r="AN20" s="46"/>
      <c r="AO20" s="52"/>
      <c r="AP20" s="53"/>
      <c r="AQ20" s="53"/>
      <c r="AR20" s="54"/>
      <c r="AS20" s="54"/>
    </row>
    <row r="21" spans="1:45" s="55" customFormat="1" ht="13.5" customHeight="1">
      <c r="A21" s="48"/>
      <c r="B21" s="48"/>
      <c r="C21" s="49"/>
      <c r="D21" s="49"/>
      <c r="E21" s="44"/>
      <c r="F21" s="48"/>
      <c r="G21" s="48"/>
      <c r="H21" s="43"/>
      <c r="I21" s="44"/>
      <c r="J21" s="43"/>
      <c r="K21" s="44"/>
      <c r="L21" s="51"/>
      <c r="M21" s="43"/>
      <c r="N21" s="44"/>
      <c r="O21" s="51"/>
      <c r="P21" s="43"/>
      <c r="Q21" s="44"/>
      <c r="R21" s="51"/>
      <c r="S21" s="46"/>
      <c r="T21" s="43"/>
      <c r="U21" s="44"/>
      <c r="V21" s="51"/>
      <c r="W21" s="43"/>
      <c r="X21" s="44"/>
      <c r="Y21" s="51"/>
      <c r="Z21" s="43"/>
      <c r="AA21" s="44"/>
      <c r="AB21" s="51"/>
      <c r="AC21" s="46"/>
      <c r="AD21" s="43"/>
      <c r="AE21" s="43"/>
      <c r="AF21" s="44"/>
      <c r="AG21" s="51"/>
      <c r="AH21" s="43"/>
      <c r="AI21" s="44"/>
      <c r="AJ21" s="51"/>
      <c r="AK21" s="43"/>
      <c r="AL21" s="44"/>
      <c r="AM21" s="51"/>
      <c r="AN21" s="46"/>
      <c r="AO21" s="52"/>
      <c r="AP21" s="53"/>
      <c r="AQ21" s="53"/>
      <c r="AR21" s="54"/>
      <c r="AS21" s="54"/>
    </row>
    <row r="22" spans="1:45" s="55" customFormat="1" ht="13.5" customHeight="1">
      <c r="A22" s="48"/>
      <c r="B22" s="48"/>
      <c r="C22" s="48"/>
      <c r="D22" s="50"/>
      <c r="E22" s="44"/>
      <c r="F22" s="48"/>
      <c r="G22" s="48"/>
      <c r="H22" s="43"/>
      <c r="I22" s="44"/>
      <c r="J22" s="43"/>
      <c r="K22" s="44"/>
      <c r="L22" s="51"/>
      <c r="M22" s="43"/>
      <c r="N22" s="44"/>
      <c r="O22" s="51"/>
      <c r="P22" s="43"/>
      <c r="Q22" s="44"/>
      <c r="R22" s="51"/>
      <c r="S22" s="46"/>
      <c r="T22" s="43"/>
      <c r="U22" s="44"/>
      <c r="V22" s="51"/>
      <c r="W22" s="43"/>
      <c r="X22" s="44"/>
      <c r="Y22" s="51"/>
      <c r="Z22" s="43"/>
      <c r="AA22" s="44"/>
      <c r="AB22" s="51"/>
      <c r="AC22" s="46"/>
      <c r="AD22" s="43"/>
      <c r="AE22" s="43"/>
      <c r="AF22" s="44"/>
      <c r="AG22" s="51"/>
      <c r="AH22" s="43"/>
      <c r="AI22" s="44"/>
      <c r="AJ22" s="51"/>
      <c r="AK22" s="43"/>
      <c r="AL22" s="44"/>
      <c r="AM22" s="51"/>
      <c r="AN22" s="46"/>
      <c r="AO22" s="52"/>
      <c r="AP22" s="53"/>
      <c r="AQ22" s="53"/>
      <c r="AR22" s="54"/>
      <c r="AS22" s="54"/>
    </row>
    <row r="23" spans="1:45" s="55" customFormat="1" ht="13.5" customHeight="1">
      <c r="A23" s="48"/>
      <c r="B23" s="48"/>
      <c r="C23" s="49"/>
      <c r="D23" s="49"/>
      <c r="E23" s="44"/>
      <c r="F23" s="48"/>
      <c r="G23" s="48"/>
      <c r="H23" s="43"/>
      <c r="I23" s="44"/>
      <c r="J23" s="43"/>
      <c r="K23" s="44"/>
      <c r="L23" s="51"/>
      <c r="M23" s="43"/>
      <c r="N23" s="44"/>
      <c r="O23" s="51"/>
      <c r="P23" s="43"/>
      <c r="Q23" s="44"/>
      <c r="R23" s="51"/>
      <c r="S23" s="46"/>
      <c r="T23" s="43"/>
      <c r="U23" s="44"/>
      <c r="V23" s="51"/>
      <c r="W23" s="43"/>
      <c r="X23" s="44"/>
      <c r="Y23" s="51"/>
      <c r="Z23" s="43"/>
      <c r="AA23" s="44"/>
      <c r="AB23" s="51"/>
      <c r="AC23" s="46"/>
      <c r="AD23" s="43"/>
      <c r="AE23" s="43"/>
      <c r="AF23" s="44"/>
      <c r="AG23" s="51"/>
      <c r="AH23" s="43"/>
      <c r="AI23" s="44"/>
      <c r="AJ23" s="51"/>
      <c r="AK23" s="43"/>
      <c r="AL23" s="44"/>
      <c r="AM23" s="51"/>
      <c r="AN23" s="46"/>
      <c r="AO23" s="52"/>
      <c r="AP23" s="53"/>
      <c r="AQ23" s="53"/>
      <c r="AR23" s="54"/>
      <c r="AS23" s="54"/>
    </row>
    <row r="24" spans="1:45" s="55" customFormat="1" ht="13.5" customHeight="1">
      <c r="A24" s="48"/>
      <c r="B24" s="48"/>
      <c r="C24" s="49"/>
      <c r="D24" s="49"/>
      <c r="E24" s="44"/>
      <c r="F24" s="48"/>
      <c r="G24" s="48"/>
      <c r="H24" s="43"/>
      <c r="I24" s="44"/>
      <c r="J24" s="43"/>
      <c r="K24" s="44"/>
      <c r="L24" s="51"/>
      <c r="M24" s="43"/>
      <c r="N24" s="44"/>
      <c r="O24" s="51"/>
      <c r="P24" s="43"/>
      <c r="Q24" s="44"/>
      <c r="R24" s="51"/>
      <c r="S24" s="46"/>
      <c r="T24" s="43"/>
      <c r="U24" s="44"/>
      <c r="V24" s="51"/>
      <c r="W24" s="43"/>
      <c r="X24" s="44"/>
      <c r="Y24" s="51"/>
      <c r="Z24" s="43"/>
      <c r="AA24" s="44"/>
      <c r="AB24" s="51"/>
      <c r="AC24" s="46"/>
      <c r="AD24" s="43"/>
      <c r="AE24" s="43"/>
      <c r="AF24" s="44"/>
      <c r="AG24" s="51"/>
      <c r="AH24" s="43"/>
      <c r="AI24" s="44"/>
      <c r="AJ24" s="51"/>
      <c r="AK24" s="43"/>
      <c r="AL24" s="44"/>
      <c r="AM24" s="51"/>
      <c r="AN24" s="46"/>
      <c r="AO24" s="52"/>
      <c r="AP24" s="53"/>
      <c r="AQ24" s="53"/>
      <c r="AR24" s="54"/>
      <c r="AS24" s="54"/>
    </row>
    <row r="25" spans="1:45" s="55" customFormat="1" ht="13.5" customHeight="1">
      <c r="A25" s="48"/>
      <c r="B25" s="48"/>
      <c r="C25" s="49"/>
      <c r="D25" s="49"/>
      <c r="E25" s="44"/>
      <c r="F25" s="48"/>
      <c r="G25" s="48"/>
      <c r="H25" s="43"/>
      <c r="I25" s="44"/>
      <c r="J25" s="43"/>
      <c r="K25" s="44"/>
      <c r="L25" s="51"/>
      <c r="M25" s="43"/>
      <c r="N25" s="44"/>
      <c r="O25" s="51"/>
      <c r="P25" s="43"/>
      <c r="Q25" s="44"/>
      <c r="R25" s="51"/>
      <c r="S25" s="46"/>
      <c r="T25" s="43"/>
      <c r="U25" s="44"/>
      <c r="V25" s="51"/>
      <c r="W25" s="43"/>
      <c r="X25" s="44"/>
      <c r="Y25" s="51"/>
      <c r="Z25" s="43"/>
      <c r="AA25" s="44"/>
      <c r="AB25" s="51"/>
      <c r="AC25" s="46"/>
      <c r="AD25" s="43"/>
      <c r="AE25" s="43"/>
      <c r="AF25" s="44"/>
      <c r="AG25" s="51"/>
      <c r="AH25" s="43"/>
      <c r="AI25" s="44"/>
      <c r="AJ25" s="51"/>
      <c r="AK25" s="43"/>
      <c r="AL25" s="44"/>
      <c r="AM25" s="51"/>
      <c r="AN25" s="46"/>
      <c r="AO25" s="52"/>
      <c r="AP25" s="53"/>
      <c r="AQ25" s="53"/>
      <c r="AR25" s="54"/>
      <c r="AS25" s="54"/>
    </row>
    <row r="26" spans="1:45" s="55" customFormat="1" ht="13.5" customHeight="1">
      <c r="A26" s="48"/>
      <c r="B26" s="48"/>
      <c r="C26" s="48"/>
      <c r="D26" s="50"/>
      <c r="E26" s="44"/>
      <c r="F26" s="48"/>
      <c r="G26" s="48"/>
      <c r="H26" s="43"/>
      <c r="I26" s="44"/>
      <c r="J26" s="43"/>
      <c r="K26" s="44"/>
      <c r="L26" s="51"/>
      <c r="M26" s="43"/>
      <c r="N26" s="44"/>
      <c r="O26" s="51"/>
      <c r="P26" s="43"/>
      <c r="Q26" s="44"/>
      <c r="R26" s="51"/>
      <c r="S26" s="46"/>
      <c r="T26" s="43"/>
      <c r="U26" s="44"/>
      <c r="V26" s="51"/>
      <c r="W26" s="43"/>
      <c r="X26" s="44"/>
      <c r="Y26" s="51"/>
      <c r="Z26" s="43"/>
      <c r="AA26" s="44"/>
      <c r="AB26" s="51"/>
      <c r="AC26" s="46"/>
      <c r="AD26" s="43"/>
      <c r="AE26" s="43"/>
      <c r="AF26" s="44"/>
      <c r="AG26" s="51"/>
      <c r="AH26" s="43"/>
      <c r="AI26" s="44"/>
      <c r="AJ26" s="51"/>
      <c r="AK26" s="43"/>
      <c r="AL26" s="44"/>
      <c r="AM26" s="51"/>
      <c r="AN26" s="46"/>
      <c r="AO26" s="52"/>
      <c r="AP26" s="53"/>
      <c r="AQ26" s="53"/>
      <c r="AR26" s="54"/>
      <c r="AS26" s="54"/>
    </row>
    <row r="27" spans="1:45" s="55" customFormat="1" ht="13.5" customHeight="1">
      <c r="A27" s="48"/>
      <c r="B27" s="48"/>
      <c r="C27" s="49"/>
      <c r="D27" s="49"/>
      <c r="E27" s="44"/>
      <c r="F27" s="48"/>
      <c r="G27" s="48"/>
      <c r="H27" s="43"/>
      <c r="I27" s="44"/>
      <c r="J27" s="43"/>
      <c r="K27" s="44"/>
      <c r="L27" s="51"/>
      <c r="M27" s="43"/>
      <c r="N27" s="44"/>
      <c r="O27" s="51"/>
      <c r="P27" s="43"/>
      <c r="Q27" s="44"/>
      <c r="R27" s="51"/>
      <c r="S27" s="46"/>
      <c r="T27" s="43"/>
      <c r="U27" s="44"/>
      <c r="V27" s="51"/>
      <c r="W27" s="43"/>
      <c r="X27" s="44"/>
      <c r="Y27" s="51"/>
      <c r="Z27" s="43"/>
      <c r="AA27" s="44"/>
      <c r="AB27" s="51"/>
      <c r="AC27" s="46"/>
      <c r="AD27" s="43"/>
      <c r="AE27" s="43"/>
      <c r="AF27" s="44"/>
      <c r="AG27" s="51"/>
      <c r="AH27" s="43"/>
      <c r="AI27" s="44"/>
      <c r="AJ27" s="51"/>
      <c r="AK27" s="43"/>
      <c r="AL27" s="44"/>
      <c r="AM27" s="51"/>
      <c r="AN27" s="46"/>
      <c r="AO27" s="52"/>
      <c r="AP27" s="53"/>
      <c r="AQ27" s="53"/>
      <c r="AR27" s="54"/>
      <c r="AS27" s="54"/>
    </row>
    <row r="28" spans="1:45" s="55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4"/>
      <c r="L28" s="54"/>
      <c r="M28" s="48"/>
      <c r="N28" s="44"/>
      <c r="O28" s="54"/>
      <c r="P28" s="48"/>
      <c r="Q28" s="44"/>
      <c r="R28" s="54"/>
      <c r="S28" s="54"/>
      <c r="T28" s="48"/>
      <c r="U28" s="48"/>
      <c r="V28" s="54"/>
      <c r="W28" s="48"/>
      <c r="X28" s="48"/>
      <c r="Y28" s="54"/>
      <c r="Z28" s="48"/>
      <c r="AA28" s="48"/>
      <c r="AB28" s="54"/>
      <c r="AC28" s="54"/>
      <c r="AD28" s="48"/>
      <c r="AE28" s="48"/>
      <c r="AF28" s="48"/>
      <c r="AG28" s="54"/>
      <c r="AH28" s="48"/>
      <c r="AI28" s="48"/>
      <c r="AJ28" s="54"/>
      <c r="AK28" s="48"/>
      <c r="AL28" s="48"/>
      <c r="AM28" s="54"/>
      <c r="AN28" s="54"/>
      <c r="AO28" s="54"/>
      <c r="AP28" s="54"/>
      <c r="AQ28" s="54"/>
      <c r="AR28" s="54"/>
      <c r="AS28" s="54"/>
    </row>
    <row r="29" s="56" customFormat="1" ht="12.75"/>
    <row r="30" s="56" customFormat="1" ht="12.75"/>
    <row r="31" s="56" customFormat="1" ht="12.75"/>
    <row r="32" s="56" customFormat="1" ht="12.75"/>
    <row r="33" s="56" customFormat="1" ht="12.75"/>
    <row r="34" s="56" customFormat="1" ht="12.75"/>
    <row r="35" s="56" customFormat="1" ht="12.75"/>
    <row r="36" s="56" customFormat="1" ht="12.75"/>
    <row r="37" s="56" customFormat="1" ht="12.75"/>
    <row r="38" s="56" customFormat="1" ht="12.75"/>
    <row r="39" s="56" customFormat="1" ht="12.75"/>
    <row r="40" s="56" customFormat="1" ht="12.75"/>
    <row r="41" s="56" customFormat="1" ht="12.75"/>
    <row r="42" s="56" customFormat="1" ht="12.75"/>
    <row r="43" s="56" customFormat="1" ht="12.75"/>
    <row r="44" s="56" customFormat="1" ht="12.75"/>
    <row r="45" s="56" customFormat="1" ht="12.75"/>
    <row r="46" s="56" customFormat="1" ht="12.75"/>
    <row r="47" s="56" customFormat="1" ht="12.75"/>
    <row r="48" s="56" customFormat="1" ht="12.75"/>
    <row r="49" s="56" customFormat="1" ht="12.75"/>
    <row r="50" s="56" customFormat="1" ht="12.75"/>
    <row r="51" s="56" customFormat="1" ht="12.75"/>
    <row r="52" s="56" customFormat="1" ht="12.75"/>
    <row r="53" s="56" customFormat="1" ht="12.75"/>
    <row r="54" s="56" customFormat="1" ht="12.75"/>
    <row r="55" s="56" customFormat="1" ht="12.75"/>
    <row r="56" s="56" customFormat="1" ht="12.75"/>
    <row r="57" s="56" customFormat="1" ht="12.75"/>
    <row r="58" s="56" customFormat="1" ht="12.75"/>
    <row r="59" s="56" customFormat="1" ht="12.75"/>
    <row r="60" s="56" customFormat="1" ht="12.75"/>
    <row r="61" s="56" customFormat="1" ht="12.75"/>
    <row r="62" s="56" customFormat="1" ht="12.75"/>
    <row r="63" s="56" customFormat="1" ht="12.75"/>
    <row r="64" s="56" customFormat="1" ht="12.75"/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  <row r="230" s="56" customFormat="1" ht="12.75"/>
    <row r="231" s="56" customFormat="1" ht="12.75"/>
    <row r="232" s="56" customFormat="1" ht="12.75"/>
    <row r="233" s="56" customFormat="1" ht="12.75"/>
    <row r="234" s="56" customFormat="1" ht="12.75"/>
    <row r="235" s="56" customFormat="1" ht="12.75"/>
    <row r="236" s="56" customFormat="1" ht="12.75"/>
    <row r="237" s="56" customFormat="1" ht="12.75"/>
    <row r="238" s="56" customFormat="1" ht="12.75"/>
    <row r="239" s="56" customFormat="1" ht="12.75"/>
    <row r="240" s="56" customFormat="1" ht="12.75"/>
    <row r="241" s="56" customFormat="1" ht="12.75"/>
    <row r="242" s="56" customFormat="1" ht="12.75"/>
    <row r="243" s="56" customFormat="1" ht="12.75"/>
    <row r="244" s="56" customFormat="1" ht="12.75"/>
    <row r="245" s="56" customFormat="1" ht="12.75"/>
    <row r="246" s="56" customFormat="1" ht="12.75"/>
    <row r="247" s="56" customFormat="1" ht="12.75"/>
    <row r="248" s="56" customFormat="1" ht="12.75"/>
    <row r="249" s="56" customFormat="1" ht="12.75"/>
    <row r="250" s="56" customFormat="1" ht="12.75"/>
    <row r="251" s="56" customFormat="1" ht="12.75"/>
    <row r="252" s="56" customFormat="1" ht="12.75"/>
    <row r="253" s="56" customFormat="1" ht="12.75"/>
    <row r="254" s="56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Clint</cp:lastModifiedBy>
  <cp:lastPrinted>2003-06-16T14:48:05Z</cp:lastPrinted>
  <dcterms:created xsi:type="dcterms:W3CDTF">2002-11-02T02:56:58Z</dcterms:created>
  <dcterms:modified xsi:type="dcterms:W3CDTF">2007-05-13T19:55:37Z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